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8800" windowHeight="12225"/>
  </bookViews>
  <sheets>
    <sheet name="BKISZ VII." sheetId="1" r:id="rId1"/>
    <sheet name="III kerület" sheetId="2" state="hidden" r:id="rId2"/>
    <sheet name="Munka 1" sheetId="3" state="hidden" r:id="rId3"/>
    <sheet name="Munka2" sheetId="4" state="hidden" r:id="rId4"/>
  </sheets>
  <definedNames>
    <definedName name="_xlnm._FilterDatabase" localSheetId="0" hidden="1">'BKISZ VII.'!$A$2:$H$51</definedName>
    <definedName name="_xlnm.Print_Area" localSheetId="0">'BKISZ VII.'!$A$1:$H$131</definedName>
  </definedNames>
  <calcPr calcId="145621"/>
</workbook>
</file>

<file path=xl/calcChain.xml><?xml version="1.0" encoding="utf-8"?>
<calcChain xmlns="http://schemas.openxmlformats.org/spreadsheetml/2006/main">
  <c r="D131" i="1" l="1"/>
  <c r="G131" i="1"/>
  <c r="F131" i="1"/>
  <c r="G115" i="1" l="1"/>
  <c r="F115" i="1"/>
  <c r="D115" i="1"/>
  <c r="C105" i="1"/>
  <c r="C103" i="1"/>
  <c r="P52" i="1"/>
  <c r="N52" i="1"/>
  <c r="N36" i="1"/>
  <c r="N23" i="1"/>
  <c r="N9" i="1"/>
  <c r="N54" i="1" l="1"/>
  <c r="N3" i="2" l="1"/>
  <c r="D58" i="2" l="1"/>
  <c r="N31" i="2" l="1"/>
  <c r="N44" i="2"/>
  <c r="N51" i="2" l="1"/>
  <c r="G51" i="3"/>
  <c r="F51" i="3"/>
  <c r="D51" i="3"/>
  <c r="H51" i="2" l="1"/>
  <c r="G51" i="2"/>
  <c r="E51" i="2" l="1"/>
</calcChain>
</file>

<file path=xl/sharedStrings.xml><?xml version="1.0" encoding="utf-8"?>
<sst xmlns="http://schemas.openxmlformats.org/spreadsheetml/2006/main" count="949" uniqueCount="309">
  <si>
    <t>Kerület</t>
  </si>
  <si>
    <t>Utcanév</t>
  </si>
  <si>
    <t>Szakaszhatár</t>
  </si>
  <si>
    <t>hossz (m)</t>
  </si>
  <si>
    <t>átmérő</t>
  </si>
  <si>
    <t>grav. Hbcs (db)</t>
  </si>
  <si>
    <t>Házi átemelő (db)</t>
  </si>
  <si>
    <t>XXIII.</t>
  </si>
  <si>
    <t>Megjegyzés</t>
  </si>
  <si>
    <t>Tervező</t>
  </si>
  <si>
    <t xml:space="preserve">IV. </t>
  </si>
  <si>
    <t>XI.</t>
  </si>
  <si>
    <t>XII</t>
  </si>
  <si>
    <t>SZNy-1 Galgóczi köz</t>
  </si>
  <si>
    <t>(10554/9-10336/7)</t>
  </si>
  <si>
    <t>Rácz Aladár u.</t>
  </si>
  <si>
    <t>XVIII.</t>
  </si>
  <si>
    <t>SzV 1-0-0 Orbán utca</t>
  </si>
  <si>
    <t>Kondorfa 15</t>
  </si>
  <si>
    <t>Kondorfa 15-Mesterházi u</t>
  </si>
  <si>
    <t>XVII.</t>
  </si>
  <si>
    <t>Ferihegyi út</t>
  </si>
  <si>
    <t>(Mező köz 13-Mezőőr)</t>
  </si>
  <si>
    <t>Mezőhegyes utca</t>
  </si>
  <si>
    <t>Mezővár utca</t>
  </si>
  <si>
    <t>Mezőcsát grav-3</t>
  </si>
  <si>
    <t>?</t>
  </si>
  <si>
    <t>Irányító-
szám</t>
  </si>
  <si>
    <t xml:space="preserve"> hossz (m)</t>
  </si>
  <si>
    <t>Gravitációs hbcs (db)</t>
  </si>
  <si>
    <t>Szabályozással érintett hrsz.</t>
  </si>
  <si>
    <t xml:space="preserve">III. </t>
  </si>
  <si>
    <t>B /1- 1-0 (Almásh. 22529-Óvár u.)</t>
  </si>
  <si>
    <t xml:space="preserve">B /3-0-0 Városhatár - Jutas köz </t>
  </si>
  <si>
    <r>
      <t xml:space="preserve">H/ 12-3-0 (Jutas köz- Kőpor köz) </t>
    </r>
    <r>
      <rPr>
        <sz val="8"/>
        <color theme="1"/>
        <rFont val="Calibri"/>
        <family val="2"/>
        <charset val="238"/>
      </rPr>
      <t>Σ</t>
    </r>
    <r>
      <rPr>
        <sz val="9.1999999999999993"/>
        <color theme="1"/>
        <rFont val="Calibri"/>
        <family val="2"/>
        <charset val="238"/>
      </rPr>
      <t xml:space="preserve"> </t>
    </r>
  </si>
  <si>
    <t xml:space="preserve">B/ 1-3-0  (Taliga u. - Óvár u.) </t>
  </si>
  <si>
    <t>Tervszám: L-312/2015</t>
  </si>
  <si>
    <t>Prés utca</t>
  </si>
  <si>
    <t>P 1-0-0 Illés u.1/b-2/b)</t>
  </si>
  <si>
    <t>Lonberg</t>
  </si>
  <si>
    <t>Sajtoló utca</t>
  </si>
  <si>
    <t>S 1-0-0 (Ádámföld-Sajtoló 1/a)</t>
  </si>
  <si>
    <t>a hossz az Ádámföldi csatornával együtt értendő</t>
  </si>
  <si>
    <t>Ádámföldi utca</t>
  </si>
  <si>
    <t>S 1-1-0 (Ádámföld 23032/5-Sajtoló u.)</t>
  </si>
  <si>
    <t>Sz 1-0-0 (Ádámföld 190-Ringató u.)</t>
  </si>
  <si>
    <t>Korongozó utca</t>
  </si>
  <si>
    <t>K 1-0-0 ( Korongozó 4-Harsányi lejtő)</t>
  </si>
  <si>
    <t xml:space="preserve">szolgalom kiváltás is szerepel, 2 hrsz is érintett kiszabályozással </t>
  </si>
  <si>
    <t>20047, 20046</t>
  </si>
  <si>
    <t xml:space="preserve">Ilonka utca </t>
  </si>
  <si>
    <t>I 1-0-0 (Ilonka 4/b-10/a)</t>
  </si>
  <si>
    <t>Laborc köz</t>
  </si>
  <si>
    <t>L 1-0-0 (4-Testvérhegyi lejtő)</t>
  </si>
  <si>
    <t>16835/5</t>
  </si>
  <si>
    <t>L 1-1-0 (16842/2-Testvérhegyi lejtő)</t>
  </si>
  <si>
    <t xml:space="preserve">Laborc köz </t>
  </si>
  <si>
    <t>L 1-2-0 (Laborcköz 46-36)</t>
  </si>
  <si>
    <t xml:space="preserve">Toronya u. </t>
  </si>
  <si>
    <t>T 2-0-0 (16721/6-16736/5)</t>
  </si>
  <si>
    <t>T 1-0-0 (16690/3-Táborhegyi lejtő)</t>
  </si>
  <si>
    <t>Ny 1-0-0 (Táborhegyi lépcső-toronya)</t>
  </si>
  <si>
    <t>nyomott szakasz, 2 db hrsz kiszabályozással érintett</t>
  </si>
  <si>
    <t>16688/1, 16689/2</t>
  </si>
  <si>
    <t>Ny 2-0-0 (Toronya 4-Zúzmara u.)</t>
  </si>
  <si>
    <t xml:space="preserve">Tervszám: L-424/2015) </t>
  </si>
  <si>
    <t>Aranyhegyi út</t>
  </si>
  <si>
    <t>SZ-1-1-1 (2267/2-Ürömhegyi lejtő)</t>
  </si>
  <si>
    <t>Ürömhegyi lejtő</t>
  </si>
  <si>
    <t>SZ -1-1-2 (Liget u.-Aranyhegyi u.)</t>
  </si>
  <si>
    <t>Gúla utca</t>
  </si>
  <si>
    <t>Sz-1-1-2-1 (22619/51-Ürömhegyi lejtő)</t>
  </si>
  <si>
    <t xml:space="preserve">Úttervvel összhangban </t>
  </si>
  <si>
    <t xml:space="preserve">Pogány utca </t>
  </si>
  <si>
    <t>Sz-1-1-1-1 ( Gúla u.- Aranyhegyi u.)</t>
  </si>
  <si>
    <t xml:space="preserve">Kópé utca </t>
  </si>
  <si>
    <t>SZ -1-1-2-2 (Jutas 7-Ürömhegyi lejtő)</t>
  </si>
  <si>
    <t xml:space="preserve">Doromb utca </t>
  </si>
  <si>
    <t>SZ-1-1-2-2-1(Dor. u.  22255/6-Kópé)</t>
  </si>
  <si>
    <t xml:space="preserve">Az utca jelenleg zöld terület </t>
  </si>
  <si>
    <t>Sz-1-1-2-3 (22706/2-Szakóca u.)</t>
  </si>
  <si>
    <t xml:space="preserve">Ürömfű u. </t>
  </si>
  <si>
    <t>Sz-2 (Ürömfű 22108/1-Ürömhegyi u.)</t>
  </si>
  <si>
    <t>38,6 fm nyomócső az utca végén</t>
  </si>
  <si>
    <t>Sz-2Ny (221022-22108/1)</t>
  </si>
  <si>
    <r>
      <t xml:space="preserve">Aranyvölgyi főgyűjtő (tervszám: L_423/2015) </t>
    </r>
    <r>
      <rPr>
        <b/>
        <sz val="8"/>
        <color theme="1"/>
        <rFont val="Calibri"/>
        <family val="2"/>
        <charset val="238"/>
      </rPr>
      <t/>
    </r>
  </si>
  <si>
    <t>Sz-1 (Aranyvölgy 21703/2-Gladiátor/Zsóia kereszdeződés)</t>
  </si>
  <si>
    <t>Zsófia- Aranyvölgy utcai főgyűjtő</t>
  </si>
  <si>
    <t>Mocsaras dűlő-Gladiátor u.</t>
  </si>
  <si>
    <t>80 b</t>
  </si>
  <si>
    <t xml:space="preserve">Mennyiségi kimutatás hiányzik! Csatornaterven a jelölések hiányosak; 2x távhő vezetéket keresztez, Aranyhegyi út alatt sajtolás lenne </t>
  </si>
  <si>
    <t>Aranyhegyi u.-Mocsaras d.</t>
  </si>
  <si>
    <t>60 b</t>
  </si>
  <si>
    <t>Bécsi u. 407-Aranyhegyi u.</t>
  </si>
  <si>
    <t xml:space="preserve">Saroglya utca </t>
  </si>
  <si>
    <t>Sz- 1-1 (Mészkő u.-Zsófia u.)</t>
  </si>
  <si>
    <t>Tervszám: L-322/2015</t>
  </si>
  <si>
    <t>III.</t>
  </si>
  <si>
    <t>Rézüst u.-Árok u.</t>
  </si>
  <si>
    <t>R 1-0-0  (Rézüst u.-Árok u.)</t>
  </si>
  <si>
    <t>Erdőalja köz</t>
  </si>
  <si>
    <t>E 1-0-0 (20471/3 hrsz-Jablonka u.)</t>
  </si>
  <si>
    <t>Laborc utca, Toldás köz</t>
  </si>
  <si>
    <t>L 1-0-0 (Laborc 69-Toldás köz 32)</t>
  </si>
  <si>
    <t>Laborc utca</t>
  </si>
  <si>
    <t>NY 1-0-0 Laborc 43-Toldás köz)</t>
  </si>
  <si>
    <t>L 2-0-0 (Laborc 41-Laborc köz 35)</t>
  </si>
  <si>
    <t xml:space="preserve">   B/2-0-0 Jutas u.</t>
  </si>
  <si>
    <t>(Kőpor köz- Jutas köz)</t>
  </si>
  <si>
    <t>(Kőpor köz -Óvár)</t>
  </si>
  <si>
    <t>B/2-4-0 Kőpor köz</t>
  </si>
  <si>
    <t>(Kollta u-Jutas u)</t>
  </si>
  <si>
    <t>NY 2-0-0 ( Laborc u.41-39)</t>
  </si>
  <si>
    <t>XXII.</t>
  </si>
  <si>
    <t>Sárgarigó utca</t>
  </si>
  <si>
    <t>Halom utca</t>
  </si>
  <si>
    <t>Babérfűz</t>
  </si>
  <si>
    <t>FKI-KHO 258-10/2016</t>
  </si>
  <si>
    <t>Lánc utca</t>
  </si>
  <si>
    <t>( Lánc utca 10-Tóth József u.)</t>
  </si>
  <si>
    <t>(Felső Sas 18-20)</t>
  </si>
  <si>
    <t>(Halom u. 26-Árpád u.)</t>
  </si>
  <si>
    <t>Viharvédő-Diótörő utca</t>
  </si>
  <si>
    <t>(Viharvédő 13-Diótörő 127)</t>
  </si>
  <si>
    <t>( Babérfűz 5-7/c )</t>
  </si>
  <si>
    <t>Tóth József utca</t>
  </si>
  <si>
    <t>(Tóth József u.10-18 ig)</t>
  </si>
  <si>
    <t>Almáskert utca (TSZ:23.06.200)</t>
  </si>
  <si>
    <t>Kőpor utca (TSZ:23.06.200)</t>
  </si>
  <si>
    <t xml:space="preserve">Kőpor utca (TSZ:23.06.200) </t>
  </si>
  <si>
    <r>
      <t xml:space="preserve">Pirkadat utca (TSZ:23.06.200) </t>
    </r>
    <r>
      <rPr>
        <sz val="9.1999999999999993"/>
        <color theme="1"/>
        <rFont val="Calibri"/>
        <family val="2"/>
        <charset val="238"/>
      </rPr>
      <t xml:space="preserve">  </t>
    </r>
  </si>
  <si>
    <t>Lakónyilatkozatok bekérése</t>
  </si>
  <si>
    <t>Összesen</t>
  </si>
  <si>
    <t>Vasvári Pál utca</t>
  </si>
  <si>
    <t>főgyűjtő függvénye, Itt nincs szolgalmi jogos probléma</t>
  </si>
  <si>
    <t>MEGJEGYZÉS</t>
  </si>
  <si>
    <t>Csak papíron van meg</t>
  </si>
  <si>
    <r>
      <t xml:space="preserve">Pirkadat utca (TSZ:23.06.200) </t>
    </r>
    <r>
      <rPr>
        <sz val="10"/>
        <color theme="1"/>
        <rFont val="Calibri"/>
        <family val="2"/>
        <charset val="238"/>
      </rPr>
      <t xml:space="preserve">  </t>
    </r>
  </si>
  <si>
    <r>
      <t xml:space="preserve">2 db hrsz kiszabályozással érintett  </t>
    </r>
    <r>
      <rPr>
        <sz val="10"/>
        <color rgb="FFFF0000"/>
        <rFont val="Calibri"/>
        <family val="2"/>
        <charset val="238"/>
        <scheme val="minor"/>
      </rPr>
      <t xml:space="preserve">16835/2 </t>
    </r>
    <r>
      <rPr>
        <sz val="10"/>
        <color theme="1"/>
        <rFont val="Calibri"/>
        <family val="2"/>
        <charset val="238"/>
        <scheme val="minor"/>
      </rPr>
      <t>szolgalom</t>
    </r>
  </si>
  <si>
    <t>(119-135sz.)</t>
  </si>
  <si>
    <t xml:space="preserve">  </t>
  </si>
  <si>
    <t>Kiszabályozás megtörtént, Földhivatalban van.</t>
  </si>
  <si>
    <t>UNITEF</t>
  </si>
  <si>
    <t>35100-241-1/2016 ált.</t>
  </si>
  <si>
    <t>35100-216-1/2016 ált.</t>
  </si>
  <si>
    <t>22258/4 - Jutas utca</t>
  </si>
  <si>
    <t>Két telekkel rövidebb lesz a csatorna. A feddvényterv beadva a hatósághoz.</t>
  </si>
  <si>
    <t>Ádámföldi (Szentendrei) utca</t>
  </si>
  <si>
    <t>Vasári P. u. 14-18.</t>
  </si>
  <si>
    <t>Sz-2 (Ürömfű u. 22108/1-Ürömhegyi u.)</t>
  </si>
  <si>
    <t>SZ-1-1-2-2-1(Doromb u.  22255/6-Kópé u.)</t>
  </si>
  <si>
    <t>Szőlődomb u.-Orbánhegyi dűlő</t>
  </si>
  <si>
    <t>Orbáhegyi dűlő</t>
  </si>
  <si>
    <t>SzV 1-0 Karmazsin</t>
  </si>
  <si>
    <t>NYSZV 1-0 Szőlődomb u.</t>
  </si>
  <si>
    <t>(Ferihegyi 52- 75)</t>
  </si>
  <si>
    <t>Ferihegyi nyomott</t>
  </si>
  <si>
    <t>(Temető sor-Szent lászló u.)</t>
  </si>
  <si>
    <t>Külső Vörösmarty utca</t>
  </si>
  <si>
    <t>(Külső Vör.183710/7-Fatimai u.)</t>
  </si>
  <si>
    <t>Szőlősor utca</t>
  </si>
  <si>
    <t>(Szőlős. 183694/4- Fatima u.)</t>
  </si>
  <si>
    <t>Temető sor</t>
  </si>
  <si>
    <t>(Szőlős. 183698-Fatimai)</t>
  </si>
  <si>
    <t>(Alsóhatár u.-Fatimai u.</t>
  </si>
  <si>
    <t>Határ u. SZV 1-O</t>
  </si>
  <si>
    <t>(Határ u.1-Vezér utca)</t>
  </si>
  <si>
    <t>Szálfa u. SZV 1-0</t>
  </si>
  <si>
    <t>(Szálfa u. 5-Határ u.)</t>
  </si>
  <si>
    <t>Vezér u. SZV 2-o</t>
  </si>
  <si>
    <t>(Vezér utca 86a-Határ u.)</t>
  </si>
  <si>
    <t>Vezér u.csillapító</t>
  </si>
  <si>
    <t>Vezér u. 86/a</t>
  </si>
  <si>
    <t>(Határ u.-Vezér u. 86a)</t>
  </si>
  <si>
    <t>22258/11-Iglice utca</t>
  </si>
  <si>
    <t>Jutas 39-Iglice u</t>
  </si>
  <si>
    <t>Jutas u. 22247/7 -Iglice u.</t>
  </si>
  <si>
    <t>35100-1829-1/2017 ált.</t>
  </si>
  <si>
    <t>Tervszám: L-424/2015</t>
  </si>
  <si>
    <t>Ürömhegyi Lejtő - Szakóca</t>
  </si>
  <si>
    <t>Sz 1-1-2 (Aranyhegyi út - Iglice u.)</t>
  </si>
  <si>
    <t>VJE szerint 42,2 fm</t>
  </si>
  <si>
    <t>DN 300</t>
  </si>
  <si>
    <t>DN 800 b</t>
  </si>
  <si>
    <t>DN 600 b</t>
  </si>
  <si>
    <r>
      <t xml:space="preserve">Zsófia u. - Aranyvölgyi utcai főgyűjtő (tervszám: L_423/2015) </t>
    </r>
    <r>
      <rPr>
        <b/>
        <sz val="8"/>
        <color theme="1"/>
        <rFont val="Calibri"/>
        <family val="2"/>
        <charset val="238"/>
      </rPr>
      <t/>
    </r>
  </si>
  <si>
    <t>Sz-1 Gladiátor u. - Mocsaras dűlő között.</t>
  </si>
  <si>
    <t>SZ-1 Mocsáros dűlő - Aranyhegyi útközött</t>
  </si>
  <si>
    <t>Sz-1-1Mocsaras dűlő -  Aranyhegyi út.- Saroglya utca nyomvonalon</t>
  </si>
  <si>
    <t>SZ-1 Zsófia u - Aranyvölgy utcai gyöjtő</t>
  </si>
  <si>
    <t>DN 500 PVC-U</t>
  </si>
  <si>
    <t>I. ütemZsófia utcai főgyűjtő</t>
  </si>
  <si>
    <t>I. ütem SZ-1-1</t>
  </si>
  <si>
    <t>II. ütem Zsófia utcai főgyűjtő</t>
  </si>
  <si>
    <t xml:space="preserve"> II. ütem. Aranyvölgy utcai főgyűjtő</t>
  </si>
  <si>
    <t>B /1- 1-0 (Almáskert hrsz.  22529 - Óvár u.)</t>
  </si>
  <si>
    <t xml:space="preserve"> B/2-4-0 (Kollta u-Jutas u)</t>
  </si>
  <si>
    <t xml:space="preserve"> Kőpor köz (713)</t>
  </si>
  <si>
    <t>A hrsz   20047 számú telek 3 felé lett osztva. Beadva a hatósághoz (?)</t>
  </si>
  <si>
    <t>SZ-1 Aranyhegyi út - Bécsi út 407 között</t>
  </si>
  <si>
    <t>kisközösségi átemelő ( hrsz:156086)</t>
  </si>
  <si>
    <t>Vezér u. NYSZV 1-0</t>
  </si>
  <si>
    <t>(Határ u.23-Vezér utca)</t>
  </si>
  <si>
    <t>Határ út SZV 2-1</t>
  </si>
  <si>
    <t>35100-2317-1/2017 ált.</t>
  </si>
  <si>
    <t>35100-2979-1/2017 ált</t>
  </si>
  <si>
    <t>Vízjogiban szereplő28,3 m adat hibás.</t>
  </si>
  <si>
    <t>Mogyoró u</t>
  </si>
  <si>
    <t>Szent Gellért u.</t>
  </si>
  <si>
    <t>Javított</t>
  </si>
  <si>
    <t>VJE ben 577,8 m szerepel, mely jav. előtti adat.</t>
  </si>
  <si>
    <t>VJE ben 146 m szerepel, mely jav. előtti adat.</t>
  </si>
  <si>
    <t>Napóra</t>
  </si>
  <si>
    <t>Napóra 13-Barackmag u.</t>
  </si>
  <si>
    <t>Örkény István u.</t>
  </si>
  <si>
    <t>Ördögorom hrsz:1475-Örkény u. 6</t>
  </si>
  <si>
    <t>(Sárgarigó 221421/2-Alkotmány u.)</t>
  </si>
  <si>
    <t>( Sárgarigó 221424-Alkotmány u.)</t>
  </si>
  <si>
    <t>Gyepü 6-Balatoni</t>
  </si>
  <si>
    <t>Fű utca</t>
  </si>
  <si>
    <t>Fű u. 8-Gyepü</t>
  </si>
  <si>
    <t>Gyepű utca</t>
  </si>
  <si>
    <t>Szent Gellért u. 22-20</t>
  </si>
  <si>
    <t>Mogyoró 10-6</t>
  </si>
  <si>
    <t>Mogyoró 6-4</t>
  </si>
  <si>
    <t>Mező utca</t>
  </si>
  <si>
    <t>Mező u. 14-18</t>
  </si>
  <si>
    <t>Ady E. utca</t>
  </si>
  <si>
    <t>Ady E.10-8</t>
  </si>
  <si>
    <t>Felső Sas utca</t>
  </si>
  <si>
    <t>Pogyor István</t>
  </si>
  <si>
    <t>Pogyor 229211/7-Gyula vezér</t>
  </si>
  <si>
    <t>Verseci u.</t>
  </si>
  <si>
    <t>Iglice utca 1-0-0</t>
  </si>
  <si>
    <t>Jutas utca 1-0-0</t>
  </si>
  <si>
    <t>Jutas utca 1-2-0</t>
  </si>
  <si>
    <t xml:space="preserve">Mező köz </t>
  </si>
  <si>
    <t>( Mezőhegyes-Izbég) mvar 1</t>
  </si>
  <si>
    <t>(Gombosi u.- Mezőhegyes u.) mezőcs 1</t>
  </si>
  <si>
    <t>Mezőcsát utca</t>
  </si>
  <si>
    <t>(Mezőhegyes- Izbég) mezőcs 2</t>
  </si>
  <si>
    <t xml:space="preserve">   ( Csiga 10849/2- Zugliget utca)</t>
  </si>
  <si>
    <t>A32 átemelő telep hrsz:196544/1</t>
  </si>
  <si>
    <t xml:space="preserve">Agyaghegyi köz </t>
  </si>
  <si>
    <t>Kaszáló u.- Ferihegyi 52 (Rákos -p)</t>
  </si>
  <si>
    <t>Agyaghegyi köz 3- Felsőbánya u.</t>
  </si>
  <si>
    <t>Verseci 2-Dévény u.</t>
  </si>
  <si>
    <t>A csatorna hosszak és bekötések a FÖMTERV 2017 májusi felulvizsgálata alapján.</t>
  </si>
  <si>
    <t xml:space="preserve">Almáskert utca (TSZ:23.06.200) </t>
  </si>
  <si>
    <t xml:space="preserve">Jutas u. (714) </t>
  </si>
  <si>
    <t xml:space="preserve"> B/2-0-0 (Jutas köz Jeles utca)</t>
  </si>
  <si>
    <r>
      <t xml:space="preserve">H/ 12-3-0 (Jutas köz- hrsz 22403) </t>
    </r>
    <r>
      <rPr>
        <sz val="10"/>
        <color theme="1"/>
        <rFont val="Calibri"/>
        <family val="2"/>
        <charset val="238"/>
      </rPr>
      <t xml:space="preserve"> </t>
    </r>
  </si>
  <si>
    <t>A rajzon tévesen DN 200</t>
  </si>
  <si>
    <t>Vízjogi létesítési engedély</t>
  </si>
  <si>
    <t xml:space="preserve">KTVF: 16337-12/2012 (FÖMTERV 2007. évi terv) módosítás FKI-KHO: 35100-1861-10/2016 ált. </t>
  </si>
  <si>
    <t>FÖMTERV</t>
  </si>
  <si>
    <t>(Mezőcsát u. - Mezővár u.)</t>
  </si>
  <si>
    <t>(Mező köz - Mezőhegyes u.)</t>
  </si>
  <si>
    <t>Szőlővész utca</t>
  </si>
  <si>
    <t>(Zsák utca) 1-1-0</t>
  </si>
  <si>
    <t>22215/10-22218/2 (Jeles u - jutas u.)</t>
  </si>
  <si>
    <t>A VJE szerint az 1-0-0 összesen 287 fm 15 hbcs</t>
  </si>
  <si>
    <t>A VJE szerint 105,7 fm 5 hbcs</t>
  </si>
  <si>
    <t>vízkiváltás</t>
  </si>
  <si>
    <t>árok</t>
  </si>
  <si>
    <t>Csiga utca csat.</t>
  </si>
  <si>
    <t>Csiga utca vízkiv.</t>
  </si>
  <si>
    <t>Csiga utca árok</t>
  </si>
  <si>
    <r>
      <t xml:space="preserve">Zsófia u. - Aranyvölgy utcai főgyűjtő (tervszám: L_423/2015) </t>
    </r>
    <r>
      <rPr>
        <b/>
        <sz val="8"/>
        <color theme="1"/>
        <rFont val="Calibri"/>
        <family val="2"/>
        <charset val="238"/>
      </rPr>
      <t/>
    </r>
  </si>
  <si>
    <t>Orbán utcai átemelő</t>
  </si>
  <si>
    <r>
      <t xml:space="preserve">Pirkadat utca (TSZ:23.06.200) </t>
    </r>
    <r>
      <rPr>
        <sz val="10"/>
        <rFont val="Calibri"/>
        <family val="2"/>
        <charset val="238"/>
      </rPr>
      <t xml:space="preserve">  </t>
    </r>
  </si>
  <si>
    <r>
      <t xml:space="preserve">H/ 12-3-0 (Jutas köz- hrsz 22403) </t>
    </r>
    <r>
      <rPr>
        <sz val="10"/>
        <rFont val="Calibri"/>
        <family val="2"/>
        <charset val="238"/>
      </rPr>
      <t xml:space="preserve"> </t>
    </r>
  </si>
  <si>
    <t>D 63</t>
  </si>
  <si>
    <t>DN 500 KG PVC</t>
  </si>
  <si>
    <t>csatlakozó műtárrgy</t>
  </si>
  <si>
    <t>Alsó Határút - Külsü Vörösmarty u sarok</t>
  </si>
  <si>
    <t>D 75</t>
  </si>
  <si>
    <t>D 50</t>
  </si>
  <si>
    <t>D 90</t>
  </si>
  <si>
    <t>Fatimai utca</t>
  </si>
  <si>
    <t>Nyír utca - Alsó Határút</t>
  </si>
  <si>
    <t>I. ütemZsófia utcai főgyűjtő SZ-1</t>
  </si>
  <si>
    <t>II. ütem Zsófia utcai főgyűjtő SZ-1</t>
  </si>
  <si>
    <t xml:space="preserve"> II. ütem. Aranyvölgy utcai főgyűjtő SZ-1</t>
  </si>
  <si>
    <t>I. ütem SZ-1-1 Mocsáros dűlő - Saroglya u.</t>
  </si>
  <si>
    <t xml:space="preserve">Aranyhegyi út </t>
  </si>
  <si>
    <t xml:space="preserve">Gúla utca </t>
  </si>
  <si>
    <t>Kópé utca</t>
  </si>
  <si>
    <t xml:space="preserve">Ürömhegyi Lejtő </t>
  </si>
  <si>
    <t>Szakóca u. (Ürömhegyi lejtő)</t>
  </si>
  <si>
    <t>OPCIÓ</t>
  </si>
  <si>
    <t>ÖSSZESEN</t>
  </si>
  <si>
    <t>Határ utcai átemelő</t>
  </si>
  <si>
    <t>Alap ajánlat</t>
  </si>
  <si>
    <t>Elmarad</t>
  </si>
  <si>
    <t>OPCIÓ 
a Nyír utcai tervcsomag része</t>
  </si>
  <si>
    <t>OPCIÓ
az L 424/2015 tervcsomag része</t>
  </si>
  <si>
    <t>Alap ajánlat (nem támogatott)</t>
  </si>
  <si>
    <t xml:space="preserve">OPCIÓ </t>
  </si>
  <si>
    <t>DN 1000</t>
  </si>
  <si>
    <t>L 1-0-1 és L 1-2-0 (Laborcköz 46-36)</t>
  </si>
  <si>
    <t>Mező köz vízkiváltás</t>
  </si>
  <si>
    <t>(Mező őr u. - Mezővár u.)</t>
  </si>
  <si>
    <t>Orbán utca vízkiváltás</t>
  </si>
  <si>
    <t>OPCIÓS TÉTELEK</t>
  </si>
  <si>
    <t>BKISZ projekt Csatornázás VII.  tender</t>
  </si>
  <si>
    <t>Csatornalista</t>
  </si>
  <si>
    <t xml:space="preserve">DN 300 </t>
  </si>
  <si>
    <t>ilonka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</si>
</sst>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\ _F_t_-;\-* #,##0\ _F_t_-;_-* &quot;-&quot;??\ _F_t_-;_-@_-"/>
    <numFmt numFmtId="166" formatCode="#,##0.0_ ;\-#,##0.0\ "/>
    <numFmt numFmtId="167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9.1999999999999993"/>
      <color theme="1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8" fillId="11" borderId="0" applyNumberFormat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left"/>
    </xf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/>
    <xf numFmtId="164" fontId="11" fillId="0" borderId="0" xfId="0" applyNumberFormat="1" applyFont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0" borderId="0" xfId="0" applyNumberFormat="1" applyFont="1"/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3" fontId="10" fillId="0" borderId="0" xfId="0" applyNumberFormat="1" applyFont="1"/>
    <xf numFmtId="3" fontId="11" fillId="0" borderId="0" xfId="0" applyNumberFormat="1" applyFont="1"/>
    <xf numFmtId="0" fontId="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17" fontId="14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0" fillId="0" borderId="0" xfId="0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14" fillId="0" borderId="1" xfId="0" applyFont="1" applyBorder="1"/>
    <xf numFmtId="0" fontId="11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0" fillId="0" borderId="8" xfId="0" applyBorder="1"/>
    <xf numFmtId="0" fontId="15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/>
    <xf numFmtId="0" fontId="14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2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7" borderId="9" xfId="0" applyFill="1" applyBorder="1"/>
    <xf numFmtId="0" fontId="19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164" fontId="9" fillId="7" borderId="10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0" fillId="0" borderId="0" xfId="0" applyNumberFormat="1" applyFont="1"/>
    <xf numFmtId="165" fontId="10" fillId="7" borderId="0" xfId="0" applyNumberFormat="1" applyFont="1" applyFill="1"/>
    <xf numFmtId="165" fontId="10" fillId="2" borderId="0" xfId="0" applyNumberFormat="1" applyFont="1" applyFill="1"/>
    <xf numFmtId="0" fontId="1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4" fillId="0" borderId="0" xfId="0" applyFont="1"/>
    <xf numFmtId="165" fontId="10" fillId="9" borderId="0" xfId="0" applyNumberFormat="1" applyFont="1" applyFill="1"/>
    <xf numFmtId="165" fontId="14" fillId="0" borderId="0" xfId="0" applyNumberFormat="1" applyFont="1" applyFill="1"/>
    <xf numFmtId="165" fontId="16" fillId="9" borderId="0" xfId="0" applyNumberFormat="1" applyFont="1" applyFill="1"/>
    <xf numFmtId="165" fontId="9" fillId="7" borderId="0" xfId="0" applyNumberFormat="1" applyFont="1" applyFill="1"/>
    <xf numFmtId="3" fontId="0" fillId="0" borderId="0" xfId="0" applyNumberFormat="1" applyBorder="1"/>
    <xf numFmtId="165" fontId="10" fillId="0" borderId="0" xfId="0" applyNumberFormat="1" applyFont="1" applyBorder="1"/>
    <xf numFmtId="165" fontId="10" fillId="0" borderId="0" xfId="0" applyNumberFormat="1" applyFont="1" applyFill="1" applyBorder="1"/>
    <xf numFmtId="165" fontId="16" fillId="0" borderId="0" xfId="0" applyNumberFormat="1" applyFont="1" applyFill="1" applyBorder="1"/>
    <xf numFmtId="165" fontId="9" fillId="0" borderId="0" xfId="0" applyNumberFormat="1" applyFont="1" applyBorder="1"/>
    <xf numFmtId="0" fontId="10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165" fontId="0" fillId="0" borderId="0" xfId="0" applyNumberFormat="1" applyFont="1"/>
    <xf numFmtId="166" fontId="10" fillId="0" borderId="0" xfId="0" applyNumberFormat="1" applyFont="1" applyFill="1" applyBorder="1"/>
    <xf numFmtId="166" fontId="16" fillId="0" borderId="0" xfId="0" applyNumberFormat="1" applyFont="1" applyFill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164" fontId="10" fillId="7" borderId="10" xfId="0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 wrapText="1"/>
    </xf>
    <xf numFmtId="0" fontId="11" fillId="7" borderId="10" xfId="0" applyFont="1" applyFill="1" applyBorder="1"/>
    <xf numFmtId="164" fontId="13" fillId="7" borderId="10" xfId="0" applyNumberFormat="1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0" fillId="7" borderId="10" xfId="0" applyFont="1" applyFill="1" applyBorder="1"/>
    <xf numFmtId="0" fontId="10" fillId="0" borderId="2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0" fillId="7" borderId="13" xfId="0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0" fillId="0" borderId="2" xfId="0" applyBorder="1"/>
    <xf numFmtId="0" fontId="2" fillId="0" borderId="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164" fontId="10" fillId="8" borderId="10" xfId="0" applyNumberFormat="1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/>
    <xf numFmtId="0" fontId="25" fillId="8" borderId="10" xfId="0" applyFont="1" applyFill="1" applyBorder="1" applyAlignment="1">
      <alignment horizontal="center" vertical="center"/>
    </xf>
    <xf numFmtId="0" fontId="9" fillId="8" borderId="10" xfId="0" applyFont="1" applyFill="1" applyBorder="1"/>
    <xf numFmtId="164" fontId="9" fillId="8" borderId="10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21" fillId="0" borderId="4" xfId="0" applyFont="1" applyBorder="1"/>
    <xf numFmtId="0" fontId="2" fillId="0" borderId="2" xfId="0" applyFont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/>
    </xf>
    <xf numFmtId="0" fontId="22" fillId="7" borderId="10" xfId="0" applyFont="1" applyFill="1" applyBorder="1"/>
    <xf numFmtId="0" fontId="16" fillId="7" borderId="10" xfId="0" applyFont="1" applyFill="1" applyBorder="1" applyAlignment="1">
      <alignment horizontal="center" vertical="center"/>
    </xf>
    <xf numFmtId="0" fontId="16" fillId="7" borderId="10" xfId="0" applyFont="1" applyFill="1" applyBorder="1"/>
    <xf numFmtId="0" fontId="16" fillId="7" borderId="10" xfId="0" applyFont="1" applyFill="1" applyBorder="1" applyAlignment="1">
      <alignment horizontal="center"/>
    </xf>
    <xf numFmtId="0" fontId="21" fillId="7" borderId="10" xfId="0" applyFont="1" applyFill="1" applyBorder="1"/>
    <xf numFmtId="0" fontId="21" fillId="7" borderId="13" xfId="0" applyFont="1" applyFill="1" applyBorder="1" applyAlignment="1">
      <alignment horizontal="center" vertical="center"/>
    </xf>
    <xf numFmtId="3" fontId="14" fillId="0" borderId="0" xfId="0" applyNumberFormat="1" applyFont="1" applyBorder="1"/>
    <xf numFmtId="0" fontId="14" fillId="0" borderId="0" xfId="0" applyFont="1" applyBorder="1"/>
    <xf numFmtId="3" fontId="10" fillId="0" borderId="0" xfId="0" applyNumberFormat="1" applyFont="1" applyBorder="1"/>
    <xf numFmtId="3" fontId="21" fillId="0" borderId="0" xfId="0" applyNumberFormat="1" applyFont="1" applyBorder="1"/>
    <xf numFmtId="0" fontId="21" fillId="0" borderId="0" xfId="0" applyFont="1" applyBorder="1"/>
    <xf numFmtId="3" fontId="15" fillId="0" borderId="0" xfId="0" applyNumberFormat="1" applyFont="1" applyBorder="1"/>
    <xf numFmtId="0" fontId="15" fillId="0" borderId="0" xfId="0" applyFont="1" applyBorder="1"/>
    <xf numFmtId="165" fontId="0" fillId="0" borderId="0" xfId="0" applyNumberFormat="1" applyBorder="1"/>
    <xf numFmtId="164" fontId="10" fillId="7" borderId="10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Border="1"/>
    <xf numFmtId="0" fontId="0" fillId="1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164" fontId="0" fillId="7" borderId="0" xfId="0" applyNumberFormat="1" applyFill="1" applyBorder="1" applyAlignment="1">
      <alignment horizontal="center" vertical="center"/>
    </xf>
    <xf numFmtId="164" fontId="10" fillId="7" borderId="0" xfId="0" applyNumberFormat="1" applyFont="1" applyFill="1" applyBorder="1" applyAlignment="1">
      <alignment horizontal="center" vertical="center"/>
    </xf>
    <xf numFmtId="164" fontId="16" fillId="8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0" fillId="8" borderId="15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8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166" fontId="10" fillId="7" borderId="0" xfId="0" applyNumberFormat="1" applyFont="1" applyFill="1"/>
    <xf numFmtId="2" fontId="0" fillId="0" borderId="0" xfId="0" applyNumberFormat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49"/>
  <sheetViews>
    <sheetView tabSelected="1" view="pageBreakPreview" zoomScaleNormal="100" zoomScaleSheetLayoutView="100" workbookViewId="0">
      <pane xSplit="2" ySplit="2" topLeftCell="C36" activePane="bottomRight" state="frozenSplit"/>
      <selection pane="topRight" activeCell="B1" sqref="B1"/>
      <selection pane="bottomLeft" activeCell="A2" sqref="A2"/>
      <selection pane="bottomRight" activeCell="D49" sqref="D49"/>
    </sheetView>
  </sheetViews>
  <sheetFormatPr defaultRowHeight="15" x14ac:dyDescent="0.25"/>
  <cols>
    <col min="1" max="1" width="7.42578125" customWidth="1"/>
    <col min="2" max="2" width="37" style="108" customWidth="1"/>
    <col min="3" max="3" width="37" customWidth="1"/>
    <col min="4" max="4" width="8.140625" style="106" customWidth="1"/>
    <col min="5" max="5" width="21.140625" customWidth="1"/>
    <col min="6" max="6" width="13.140625" customWidth="1"/>
    <col min="7" max="7" width="16" customWidth="1"/>
    <col min="8" max="8" width="33.28515625" style="106" customWidth="1"/>
    <col min="9" max="9" width="49.5703125" style="106" customWidth="1"/>
    <col min="10" max="10" width="33.28515625" style="106" customWidth="1"/>
    <col min="11" max="11" width="26" style="1" customWidth="1"/>
    <col min="12" max="12" width="14.5703125" style="200" bestFit="1" customWidth="1"/>
    <col min="13" max="13" width="16" style="3" bestFit="1" customWidth="1"/>
    <col min="14" max="14" width="12.28515625" style="3" bestFit="1" customWidth="1"/>
    <col min="15" max="15" width="9.85546875" style="3" bestFit="1" customWidth="1"/>
    <col min="16" max="33" width="9.140625" style="3"/>
  </cols>
  <sheetData>
    <row r="1" spans="1:33" s="1" customFormat="1" ht="15.75" customHeight="1" thickBot="1" x14ac:dyDescent="0.3">
      <c r="A1" s="32" t="s">
        <v>305</v>
      </c>
      <c r="B1" s="32"/>
      <c r="C1" s="32"/>
      <c r="D1" s="32" t="s">
        <v>306</v>
      </c>
      <c r="E1" s="32"/>
      <c r="F1" s="32"/>
      <c r="H1" s="106"/>
      <c r="I1" s="106"/>
      <c r="J1" s="106"/>
      <c r="L1" s="20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5.75" thickBot="1" x14ac:dyDescent="0.3">
      <c r="A2" s="159" t="s">
        <v>0</v>
      </c>
      <c r="B2" s="160" t="s">
        <v>1</v>
      </c>
      <c r="C2" s="159" t="s">
        <v>2</v>
      </c>
      <c r="D2" s="159" t="s">
        <v>3</v>
      </c>
      <c r="E2" s="159" t="s">
        <v>4</v>
      </c>
      <c r="F2" s="161" t="s">
        <v>5</v>
      </c>
      <c r="G2" s="161" t="s">
        <v>6</v>
      </c>
      <c r="H2" s="216" t="s">
        <v>8</v>
      </c>
      <c r="I2" s="216"/>
      <c r="J2" s="300"/>
      <c r="K2" s="200"/>
    </row>
    <row r="3" spans="1:33" s="119" customFormat="1" ht="12.75" x14ac:dyDescent="0.2">
      <c r="A3" s="127" t="s">
        <v>31</v>
      </c>
      <c r="B3" s="214" t="s">
        <v>248</v>
      </c>
      <c r="C3" s="214" t="s">
        <v>195</v>
      </c>
      <c r="D3" s="215">
        <v>437.5</v>
      </c>
      <c r="E3" s="127" t="s">
        <v>182</v>
      </c>
      <c r="F3" s="127">
        <v>19</v>
      </c>
      <c r="G3" s="175">
        <v>20</v>
      </c>
      <c r="H3" s="132" t="s">
        <v>293</v>
      </c>
      <c r="I3" s="301"/>
      <c r="J3" s="301"/>
      <c r="K3" s="186"/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</row>
    <row r="4" spans="1:33" s="119" customFormat="1" ht="12.75" x14ac:dyDescent="0.2">
      <c r="A4" s="85" t="s">
        <v>31</v>
      </c>
      <c r="B4" s="132" t="s">
        <v>270</v>
      </c>
      <c r="C4" s="132" t="s">
        <v>35</v>
      </c>
      <c r="D4" s="174">
        <v>452.1</v>
      </c>
      <c r="E4" s="85" t="s">
        <v>182</v>
      </c>
      <c r="F4" s="85">
        <v>23</v>
      </c>
      <c r="G4" s="53">
        <v>18</v>
      </c>
      <c r="H4" s="132" t="s">
        <v>293</v>
      </c>
      <c r="I4" s="301"/>
      <c r="J4" s="301"/>
      <c r="K4" s="186"/>
      <c r="L4" s="286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</row>
    <row r="5" spans="1:33" s="119" customFormat="1" ht="12.75" x14ac:dyDescent="0.2">
      <c r="A5" s="85" t="s">
        <v>31</v>
      </c>
      <c r="B5" s="132" t="s">
        <v>249</v>
      </c>
      <c r="C5" s="132" t="s">
        <v>250</v>
      </c>
      <c r="D5" s="174">
        <v>619.5</v>
      </c>
      <c r="E5" s="85" t="s">
        <v>182</v>
      </c>
      <c r="F5" s="85">
        <v>45</v>
      </c>
      <c r="G5" s="53">
        <v>14</v>
      </c>
      <c r="H5" s="132" t="s">
        <v>293</v>
      </c>
      <c r="I5" s="301"/>
      <c r="J5" s="301"/>
      <c r="K5" s="186"/>
      <c r="L5" s="286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</row>
    <row r="6" spans="1:33" s="119" customFormat="1" ht="12.75" x14ac:dyDescent="0.2">
      <c r="A6" s="85" t="s">
        <v>31</v>
      </c>
      <c r="B6" s="132" t="s">
        <v>197</v>
      </c>
      <c r="C6" s="132" t="s">
        <v>196</v>
      </c>
      <c r="D6" s="174">
        <v>130.1</v>
      </c>
      <c r="E6" s="85" t="s">
        <v>182</v>
      </c>
      <c r="F6" s="85">
        <v>6</v>
      </c>
      <c r="G6" s="53">
        <v>4</v>
      </c>
      <c r="H6" s="132" t="s">
        <v>293</v>
      </c>
      <c r="I6" s="301"/>
      <c r="J6" s="301"/>
      <c r="K6" s="186"/>
      <c r="L6" s="286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</row>
    <row r="7" spans="1:33" s="119" customFormat="1" ht="12.75" x14ac:dyDescent="0.2">
      <c r="A7" s="85" t="s">
        <v>31</v>
      </c>
      <c r="B7" s="132" t="s">
        <v>129</v>
      </c>
      <c r="C7" s="132" t="s">
        <v>33</v>
      </c>
      <c r="D7" s="174">
        <v>382.2</v>
      </c>
      <c r="E7" s="85" t="s">
        <v>182</v>
      </c>
      <c r="F7" s="85">
        <v>33</v>
      </c>
      <c r="G7" s="53">
        <v>0</v>
      </c>
      <c r="H7" s="132" t="s">
        <v>293</v>
      </c>
      <c r="I7" s="301"/>
      <c r="J7" s="301"/>
      <c r="K7" s="186"/>
      <c r="L7" s="286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</row>
    <row r="8" spans="1:33" s="119" customFormat="1" ht="13.5" thickBot="1" x14ac:dyDescent="0.25">
      <c r="A8" s="133" t="s">
        <v>31</v>
      </c>
      <c r="B8" s="217" t="s">
        <v>128</v>
      </c>
      <c r="C8" s="217" t="s">
        <v>271</v>
      </c>
      <c r="D8" s="218">
        <v>82.3</v>
      </c>
      <c r="E8" s="133" t="s">
        <v>182</v>
      </c>
      <c r="F8" s="133">
        <v>3</v>
      </c>
      <c r="G8" s="219">
        <v>3</v>
      </c>
      <c r="H8" s="217" t="s">
        <v>293</v>
      </c>
      <c r="I8" s="301"/>
      <c r="J8" s="301"/>
      <c r="K8" s="186"/>
      <c r="L8" s="286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</row>
    <row r="9" spans="1:33" s="39" customFormat="1" ht="13.5" thickBot="1" x14ac:dyDescent="0.25">
      <c r="A9" s="221"/>
      <c r="B9" s="222" t="s">
        <v>36</v>
      </c>
      <c r="C9" s="223"/>
      <c r="D9" s="224"/>
      <c r="E9" s="169"/>
      <c r="F9" s="169"/>
      <c r="G9" s="225"/>
      <c r="H9" s="226"/>
      <c r="I9" s="302"/>
      <c r="J9" s="302"/>
      <c r="K9" s="187"/>
      <c r="L9" s="288"/>
      <c r="M9" s="77"/>
      <c r="N9" s="296">
        <f>SUM(D3:D8)</f>
        <v>2103.6999999999998</v>
      </c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</row>
    <row r="10" spans="1:33" s="39" customFormat="1" ht="15" customHeight="1" x14ac:dyDescent="0.2">
      <c r="A10" s="40" t="s">
        <v>31</v>
      </c>
      <c r="B10" s="42" t="s">
        <v>37</v>
      </c>
      <c r="C10" s="42" t="s">
        <v>38</v>
      </c>
      <c r="D10" s="220">
        <v>32.6</v>
      </c>
      <c r="E10" s="40" t="s">
        <v>182</v>
      </c>
      <c r="F10" s="40">
        <v>2</v>
      </c>
      <c r="G10" s="175"/>
      <c r="H10" s="214" t="s">
        <v>293</v>
      </c>
      <c r="I10" s="301"/>
      <c r="J10" s="301"/>
      <c r="K10" s="186"/>
      <c r="L10" s="288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s="39" customFormat="1" ht="12.75" x14ac:dyDescent="0.2">
      <c r="A11" s="45" t="s">
        <v>31</v>
      </c>
      <c r="B11" s="47" t="s">
        <v>40</v>
      </c>
      <c r="C11" s="47" t="s">
        <v>41</v>
      </c>
      <c r="D11" s="49">
        <v>135.19999999999999</v>
      </c>
      <c r="E11" s="45" t="s">
        <v>182</v>
      </c>
      <c r="F11" s="45">
        <v>3</v>
      </c>
      <c r="G11" s="53"/>
      <c r="H11" s="132" t="s">
        <v>293</v>
      </c>
      <c r="I11" s="301"/>
      <c r="J11" s="301"/>
      <c r="K11" s="186"/>
      <c r="L11" s="288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</row>
    <row r="12" spans="1:33" s="39" customFormat="1" ht="12.75" x14ac:dyDescent="0.2">
      <c r="A12" s="45" t="s">
        <v>31</v>
      </c>
      <c r="B12" s="47" t="s">
        <v>147</v>
      </c>
      <c r="C12" s="47" t="s">
        <v>44</v>
      </c>
      <c r="D12" s="49">
        <v>22.7</v>
      </c>
      <c r="E12" s="45" t="s">
        <v>182</v>
      </c>
      <c r="F12" s="45">
        <v>1</v>
      </c>
      <c r="G12" s="53"/>
      <c r="H12" s="132" t="s">
        <v>293</v>
      </c>
      <c r="I12" s="301"/>
      <c r="J12" s="301"/>
      <c r="K12" s="186"/>
      <c r="L12" s="288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</row>
    <row r="13" spans="1:33" s="39" customFormat="1" ht="12.75" x14ac:dyDescent="0.2">
      <c r="A13" s="45" t="s">
        <v>31</v>
      </c>
      <c r="B13" s="47" t="s">
        <v>147</v>
      </c>
      <c r="C13" s="47" t="s">
        <v>45</v>
      </c>
      <c r="D13" s="49">
        <v>232.1</v>
      </c>
      <c r="E13" s="45" t="s">
        <v>182</v>
      </c>
      <c r="F13" s="45">
        <v>11</v>
      </c>
      <c r="G13" s="53"/>
      <c r="H13" s="132" t="s">
        <v>293</v>
      </c>
      <c r="I13" s="301"/>
      <c r="J13" s="301"/>
      <c r="K13" s="186"/>
      <c r="L13" s="288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</row>
    <row r="14" spans="1:33" s="39" customFormat="1" ht="12.75" x14ac:dyDescent="0.2">
      <c r="A14" s="45" t="s">
        <v>31</v>
      </c>
      <c r="B14" s="47" t="s">
        <v>46</v>
      </c>
      <c r="C14" s="47" t="s">
        <v>47</v>
      </c>
      <c r="D14" s="49">
        <v>181.6</v>
      </c>
      <c r="E14" s="45" t="s">
        <v>182</v>
      </c>
      <c r="F14" s="45">
        <v>8</v>
      </c>
      <c r="G14" s="53"/>
      <c r="H14" s="132" t="s">
        <v>293</v>
      </c>
      <c r="I14" s="301"/>
      <c r="J14" s="301"/>
      <c r="K14" s="186"/>
      <c r="L14" s="288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</row>
    <row r="15" spans="1:33" s="39" customFormat="1" ht="12.75" x14ac:dyDescent="0.2">
      <c r="A15" s="45" t="s">
        <v>97</v>
      </c>
      <c r="B15" s="120" t="s">
        <v>308</v>
      </c>
      <c r="C15" s="120" t="s">
        <v>51</v>
      </c>
      <c r="D15" s="49"/>
      <c r="E15" s="45"/>
      <c r="F15" s="45"/>
      <c r="G15" s="53"/>
      <c r="H15" s="120" t="s">
        <v>294</v>
      </c>
      <c r="I15" s="301"/>
      <c r="J15" s="301"/>
      <c r="K15" s="186"/>
      <c r="L15" s="288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</row>
    <row r="16" spans="1:33" s="39" customFormat="1" ht="12.75" x14ac:dyDescent="0.2">
      <c r="A16" s="45" t="s">
        <v>31</v>
      </c>
      <c r="B16" s="132" t="s">
        <v>52</v>
      </c>
      <c r="C16" s="47" t="s">
        <v>53</v>
      </c>
      <c r="D16" s="49">
        <v>598.79999999999995</v>
      </c>
      <c r="E16" s="45" t="s">
        <v>182</v>
      </c>
      <c r="F16" s="45">
        <v>25</v>
      </c>
      <c r="G16" s="53"/>
      <c r="H16" s="132" t="s">
        <v>293</v>
      </c>
      <c r="I16" s="301"/>
      <c r="J16" s="301"/>
      <c r="K16" s="186"/>
      <c r="L16" s="288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</row>
    <row r="17" spans="1:33" s="39" customFormat="1" ht="17.25" customHeight="1" x14ac:dyDescent="0.2">
      <c r="A17" s="45" t="s">
        <v>31</v>
      </c>
      <c r="B17" s="47" t="s">
        <v>52</v>
      </c>
      <c r="C17" s="47" t="s">
        <v>53</v>
      </c>
      <c r="D17" s="49">
        <v>50.1</v>
      </c>
      <c r="E17" s="85" t="s">
        <v>307</v>
      </c>
      <c r="F17" s="45">
        <v>1</v>
      </c>
      <c r="G17" s="53"/>
      <c r="H17" s="132" t="s">
        <v>293</v>
      </c>
      <c r="I17" s="301"/>
      <c r="J17" s="301"/>
      <c r="K17" s="186"/>
      <c r="L17" s="288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</row>
    <row r="18" spans="1:33" s="39" customFormat="1" ht="12.75" x14ac:dyDescent="0.2">
      <c r="A18" s="45" t="s">
        <v>31</v>
      </c>
      <c r="B18" s="326" t="s">
        <v>52</v>
      </c>
      <c r="C18" s="120" t="s">
        <v>55</v>
      </c>
      <c r="D18" s="100"/>
      <c r="E18" s="56"/>
      <c r="F18" s="56"/>
      <c r="G18" s="53"/>
      <c r="H18" s="120" t="s">
        <v>294</v>
      </c>
      <c r="I18" s="303"/>
      <c r="J18" s="303"/>
      <c r="K18" s="186"/>
      <c r="L18" s="288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s="39" customFormat="1" ht="25.5" customHeight="1" x14ac:dyDescent="0.2">
      <c r="A19" s="45" t="s">
        <v>31</v>
      </c>
      <c r="B19" s="47" t="s">
        <v>56</v>
      </c>
      <c r="C19" s="47" t="s">
        <v>300</v>
      </c>
      <c r="D19" s="49">
        <v>155.6</v>
      </c>
      <c r="E19" s="45" t="s">
        <v>182</v>
      </c>
      <c r="F19" s="45">
        <v>16</v>
      </c>
      <c r="G19" s="53"/>
      <c r="H19" s="132" t="s">
        <v>293</v>
      </c>
      <c r="I19" s="301"/>
      <c r="J19" s="301"/>
      <c r="K19" s="186"/>
      <c r="L19" s="288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</row>
    <row r="20" spans="1:33" s="39" customFormat="1" ht="12.75" x14ac:dyDescent="0.2">
      <c r="A20" s="45" t="s">
        <v>31</v>
      </c>
      <c r="B20" s="47" t="s">
        <v>58</v>
      </c>
      <c r="C20" s="47" t="s">
        <v>59</v>
      </c>
      <c r="D20" s="49">
        <v>5.5</v>
      </c>
      <c r="E20" s="45" t="s">
        <v>182</v>
      </c>
      <c r="F20" s="45">
        <v>0</v>
      </c>
      <c r="G20" s="53"/>
      <c r="H20" s="132" t="s">
        <v>293</v>
      </c>
      <c r="I20" s="301"/>
      <c r="J20" s="301"/>
      <c r="K20" s="186"/>
      <c r="L20" s="288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</row>
    <row r="21" spans="1:33" s="39" customFormat="1" ht="12.75" x14ac:dyDescent="0.2">
      <c r="A21" s="45" t="s">
        <v>31</v>
      </c>
      <c r="B21" s="47" t="s">
        <v>58</v>
      </c>
      <c r="C21" s="47" t="s">
        <v>60</v>
      </c>
      <c r="D21" s="49">
        <v>28.5</v>
      </c>
      <c r="E21" s="45" t="s">
        <v>182</v>
      </c>
      <c r="F21" s="45">
        <v>2</v>
      </c>
      <c r="G21" s="53"/>
      <c r="H21" s="132" t="s">
        <v>293</v>
      </c>
      <c r="I21" s="301"/>
      <c r="J21" s="301"/>
      <c r="K21" s="186"/>
      <c r="L21" s="288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</row>
    <row r="22" spans="1:33" s="39" customFormat="1" ht="12.75" x14ac:dyDescent="0.2">
      <c r="A22" s="45" t="s">
        <v>31</v>
      </c>
      <c r="B22" s="326" t="s">
        <v>58</v>
      </c>
      <c r="C22" s="120" t="s">
        <v>61</v>
      </c>
      <c r="D22" s="49"/>
      <c r="E22" s="45"/>
      <c r="F22" s="45"/>
      <c r="G22" s="53"/>
      <c r="H22" s="120" t="s">
        <v>294</v>
      </c>
      <c r="I22" s="301"/>
      <c r="J22" s="301"/>
      <c r="K22" s="186"/>
      <c r="L22" s="288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</row>
    <row r="23" spans="1:33" s="39" customFormat="1" ht="13.5" thickBot="1" x14ac:dyDescent="0.25">
      <c r="A23" s="60" t="s">
        <v>31</v>
      </c>
      <c r="B23" s="212" t="s">
        <v>58</v>
      </c>
      <c r="C23" s="212" t="s">
        <v>64</v>
      </c>
      <c r="D23" s="61">
        <v>57.2</v>
      </c>
      <c r="E23" s="227" t="s">
        <v>272</v>
      </c>
      <c r="F23" s="60">
        <v>0</v>
      </c>
      <c r="G23" s="219">
        <v>3</v>
      </c>
      <c r="H23" s="217" t="s">
        <v>293</v>
      </c>
      <c r="I23" s="301"/>
      <c r="J23" s="301"/>
      <c r="K23" s="186"/>
      <c r="L23" s="288"/>
      <c r="M23" s="77"/>
      <c r="N23" s="296">
        <f>SUM(D10:D21)</f>
        <v>1442.6999999999998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</row>
    <row r="24" spans="1:33" s="39" customFormat="1" ht="13.5" thickBot="1" x14ac:dyDescent="0.25">
      <c r="A24" s="221" t="s">
        <v>31</v>
      </c>
      <c r="B24" s="230" t="s">
        <v>178</v>
      </c>
      <c r="C24" s="231"/>
      <c r="D24" s="232"/>
      <c r="E24" s="169"/>
      <c r="F24" s="169"/>
      <c r="G24" s="169"/>
      <c r="H24" s="233"/>
      <c r="I24" s="304"/>
      <c r="J24" s="304"/>
      <c r="K24" s="187"/>
      <c r="L24" s="288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</row>
    <row r="25" spans="1:33" s="39" customFormat="1" ht="12.75" x14ac:dyDescent="0.2">
      <c r="A25" s="40" t="s">
        <v>31</v>
      </c>
      <c r="B25" s="327" t="s">
        <v>285</v>
      </c>
      <c r="C25" s="228" t="s">
        <v>67</v>
      </c>
      <c r="D25" s="229"/>
      <c r="E25" s="194"/>
      <c r="F25" s="194"/>
      <c r="G25" s="40"/>
      <c r="H25" s="228" t="s">
        <v>294</v>
      </c>
      <c r="I25" s="303"/>
      <c r="J25" s="303"/>
      <c r="K25" s="188"/>
      <c r="L25" s="288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pans="1:33" s="39" customFormat="1" ht="12.75" x14ac:dyDescent="0.2">
      <c r="A26" s="45" t="s">
        <v>31</v>
      </c>
      <c r="B26" s="326" t="s">
        <v>73</v>
      </c>
      <c r="C26" s="120" t="s">
        <v>74</v>
      </c>
      <c r="D26" s="100"/>
      <c r="E26" s="56"/>
      <c r="F26" s="56"/>
      <c r="G26" s="45"/>
      <c r="H26" s="120" t="s">
        <v>294</v>
      </c>
      <c r="I26" s="303"/>
      <c r="J26" s="303"/>
      <c r="K26" s="188"/>
      <c r="L26" s="288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</row>
    <row r="27" spans="1:33" s="39" customFormat="1" ht="12.75" x14ac:dyDescent="0.2">
      <c r="A27" s="45" t="s">
        <v>97</v>
      </c>
      <c r="B27" s="190" t="s">
        <v>288</v>
      </c>
      <c r="C27" s="190" t="s">
        <v>180</v>
      </c>
      <c r="D27" s="49"/>
      <c r="E27" s="45"/>
      <c r="F27" s="85"/>
      <c r="G27" s="45"/>
      <c r="H27" s="210" t="s">
        <v>290</v>
      </c>
      <c r="I27" s="305"/>
      <c r="J27" s="305"/>
      <c r="K27" s="196"/>
      <c r="L27" s="286"/>
      <c r="M27" s="28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</row>
    <row r="28" spans="1:33" s="39" customFormat="1" ht="12.75" x14ac:dyDescent="0.2">
      <c r="A28" s="45" t="s">
        <v>31</v>
      </c>
      <c r="B28" s="326" t="s">
        <v>286</v>
      </c>
      <c r="C28" s="120" t="s">
        <v>71</v>
      </c>
      <c r="D28" s="100"/>
      <c r="E28" s="56"/>
      <c r="F28" s="56"/>
      <c r="G28" s="45"/>
      <c r="H28" s="120" t="s">
        <v>294</v>
      </c>
      <c r="I28" s="303"/>
      <c r="J28" s="303"/>
      <c r="K28" s="188"/>
      <c r="L28" s="288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33" s="39" customFormat="1" ht="12.75" x14ac:dyDescent="0.2">
      <c r="A29" s="45" t="s">
        <v>31</v>
      </c>
      <c r="B29" s="326" t="s">
        <v>287</v>
      </c>
      <c r="C29" s="120" t="s">
        <v>76</v>
      </c>
      <c r="D29" s="100"/>
      <c r="E29" s="56"/>
      <c r="F29" s="56"/>
      <c r="G29" s="45"/>
      <c r="H29" s="120" t="s">
        <v>294</v>
      </c>
      <c r="I29" s="303"/>
      <c r="J29" s="303"/>
      <c r="K29" s="188"/>
      <c r="L29" s="288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</row>
    <row r="30" spans="1:33" s="39" customFormat="1" ht="12.75" x14ac:dyDescent="0.2">
      <c r="A30" s="45" t="s">
        <v>31</v>
      </c>
      <c r="B30" s="326" t="s">
        <v>77</v>
      </c>
      <c r="C30" s="120" t="s">
        <v>150</v>
      </c>
      <c r="D30" s="100"/>
      <c r="E30" s="56"/>
      <c r="F30" s="56"/>
      <c r="G30" s="45"/>
      <c r="H30" s="120" t="s">
        <v>294</v>
      </c>
      <c r="I30" s="303"/>
      <c r="J30" s="303"/>
      <c r="K30" s="188"/>
      <c r="L30" s="288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3" s="39" customFormat="1" ht="12.75" x14ac:dyDescent="0.2">
      <c r="A31" s="45" t="s">
        <v>31</v>
      </c>
      <c r="B31" s="190" t="s">
        <v>289</v>
      </c>
      <c r="C31" s="190" t="s">
        <v>80</v>
      </c>
      <c r="D31" s="49"/>
      <c r="E31" s="45"/>
      <c r="F31" s="45"/>
      <c r="G31" s="45"/>
      <c r="H31" s="210" t="s">
        <v>290</v>
      </c>
      <c r="I31" s="305"/>
      <c r="J31" s="305"/>
      <c r="K31" s="196"/>
      <c r="L31" s="286"/>
      <c r="M31" s="28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</row>
    <row r="32" spans="1:33" s="39" customFormat="1" ht="12.75" x14ac:dyDescent="0.2">
      <c r="A32" s="45" t="s">
        <v>31</v>
      </c>
      <c r="B32" s="190" t="s">
        <v>81</v>
      </c>
      <c r="C32" s="190" t="s">
        <v>149</v>
      </c>
      <c r="D32" s="49"/>
      <c r="E32" s="45"/>
      <c r="F32" s="45"/>
      <c r="G32" s="87"/>
      <c r="H32" s="210" t="s">
        <v>290</v>
      </c>
      <c r="I32" s="305"/>
      <c r="J32" s="305"/>
      <c r="K32" s="196"/>
      <c r="L32" s="288"/>
      <c r="M32" s="28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</row>
    <row r="33" spans="1:33" s="39" customFormat="1" ht="13.5" thickBot="1" x14ac:dyDescent="0.25">
      <c r="A33" s="60" t="s">
        <v>31</v>
      </c>
      <c r="B33" s="234" t="s">
        <v>81</v>
      </c>
      <c r="C33" s="234" t="s">
        <v>84</v>
      </c>
      <c r="D33" s="61"/>
      <c r="E33" s="60"/>
      <c r="F33" s="60"/>
      <c r="G33" s="60"/>
      <c r="H33" s="235" t="s">
        <v>290</v>
      </c>
      <c r="I33" s="305"/>
      <c r="J33" s="305"/>
      <c r="K33" s="196"/>
      <c r="L33" s="286"/>
      <c r="M33" s="28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</row>
    <row r="34" spans="1:33" s="39" customFormat="1" ht="26.25" thickBot="1" x14ac:dyDescent="0.25">
      <c r="A34" s="221" t="s">
        <v>31</v>
      </c>
      <c r="B34" s="222" t="s">
        <v>268</v>
      </c>
      <c r="C34" s="223" t="s">
        <v>86</v>
      </c>
      <c r="D34" s="224"/>
      <c r="E34" s="169"/>
      <c r="F34" s="169"/>
      <c r="G34" s="169"/>
      <c r="H34" s="226"/>
      <c r="I34" s="302"/>
      <c r="J34" s="302"/>
      <c r="K34" s="187"/>
      <c r="L34" s="288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</row>
    <row r="35" spans="1:33" s="39" customFormat="1" ht="12.75" x14ac:dyDescent="0.2">
      <c r="A35" s="40" t="s">
        <v>31</v>
      </c>
      <c r="B35" s="42" t="s">
        <v>281</v>
      </c>
      <c r="C35" s="42" t="s">
        <v>186</v>
      </c>
      <c r="D35" s="220">
        <v>637.5</v>
      </c>
      <c r="E35" s="40" t="s">
        <v>183</v>
      </c>
      <c r="F35" s="127">
        <v>35</v>
      </c>
      <c r="G35" s="40"/>
      <c r="H35" s="214" t="s">
        <v>293</v>
      </c>
      <c r="I35" s="301"/>
      <c r="J35" s="301"/>
      <c r="K35" s="186"/>
      <c r="L35" s="288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  <row r="36" spans="1:33" s="39" customFormat="1" ht="25.5" x14ac:dyDescent="0.2">
      <c r="A36" s="45" t="s">
        <v>31</v>
      </c>
      <c r="B36" s="47" t="s">
        <v>284</v>
      </c>
      <c r="C36" s="47" t="s">
        <v>188</v>
      </c>
      <c r="D36" s="49">
        <v>1665</v>
      </c>
      <c r="E36" s="45" t="s">
        <v>182</v>
      </c>
      <c r="F36" s="85">
        <v>22</v>
      </c>
      <c r="G36" s="45"/>
      <c r="H36" s="132" t="s">
        <v>293</v>
      </c>
      <c r="I36" s="301"/>
      <c r="J36" s="301"/>
      <c r="K36" s="186"/>
      <c r="L36" s="288"/>
      <c r="M36" s="77"/>
      <c r="N36" s="296">
        <f>SUM(D36)</f>
        <v>1665</v>
      </c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</row>
    <row r="37" spans="1:33" s="39" customFormat="1" ht="12.75" x14ac:dyDescent="0.2">
      <c r="A37" s="45" t="s">
        <v>31</v>
      </c>
      <c r="B37" s="47" t="s">
        <v>282</v>
      </c>
      <c r="C37" s="45" t="s">
        <v>187</v>
      </c>
      <c r="D37" s="87">
        <v>579.70000000000005</v>
      </c>
      <c r="E37" s="45" t="s">
        <v>184</v>
      </c>
      <c r="F37" s="87"/>
      <c r="G37" s="36"/>
      <c r="H37" s="132" t="s">
        <v>293</v>
      </c>
      <c r="I37" s="301"/>
      <c r="J37" s="301"/>
      <c r="K37" s="186"/>
      <c r="L37" s="288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3" s="39" customFormat="1" ht="13.5" thickBot="1" x14ac:dyDescent="0.25">
      <c r="A38" s="60" t="s">
        <v>31</v>
      </c>
      <c r="B38" s="212" t="s">
        <v>283</v>
      </c>
      <c r="C38" s="60" t="s">
        <v>199</v>
      </c>
      <c r="D38" s="164">
        <v>1231.5</v>
      </c>
      <c r="E38" s="164" t="s">
        <v>273</v>
      </c>
      <c r="F38" s="164">
        <v>52</v>
      </c>
      <c r="G38" s="213"/>
      <c r="H38" s="217" t="s">
        <v>293</v>
      </c>
      <c r="I38" s="333"/>
      <c r="J38" s="301"/>
      <c r="K38" s="186"/>
      <c r="L38" s="288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</row>
    <row r="39" spans="1:33" s="39" customFormat="1" ht="13.5" thickBot="1" x14ac:dyDescent="0.25">
      <c r="A39" s="221" t="s">
        <v>31</v>
      </c>
      <c r="B39" s="231" t="s">
        <v>96</v>
      </c>
      <c r="C39" s="231"/>
      <c r="D39" s="236"/>
      <c r="E39" s="236"/>
      <c r="F39" s="236"/>
      <c r="G39" s="236"/>
      <c r="H39" s="226"/>
      <c r="I39" s="302"/>
      <c r="J39" s="302"/>
      <c r="K39" s="187"/>
      <c r="L39" s="288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</row>
    <row r="40" spans="1:33" s="39" customFormat="1" ht="15" customHeight="1" x14ac:dyDescent="0.2">
      <c r="A40" s="237" t="s">
        <v>97</v>
      </c>
      <c r="B40" s="237" t="s">
        <v>98</v>
      </c>
      <c r="C40" s="237" t="s">
        <v>99</v>
      </c>
      <c r="D40" s="237">
        <v>120.2</v>
      </c>
      <c r="E40" s="40" t="s">
        <v>182</v>
      </c>
      <c r="F40" s="237">
        <v>6</v>
      </c>
      <c r="G40" s="237"/>
      <c r="H40" s="214" t="s">
        <v>293</v>
      </c>
      <c r="I40" s="301"/>
      <c r="J40" s="301"/>
      <c r="K40" s="186"/>
      <c r="L40" s="288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</row>
    <row r="41" spans="1:33" s="39" customFormat="1" ht="12.75" x14ac:dyDescent="0.2">
      <c r="A41" s="66" t="s">
        <v>97</v>
      </c>
      <c r="B41" s="66" t="s">
        <v>100</v>
      </c>
      <c r="C41" s="44" t="s">
        <v>101</v>
      </c>
      <c r="D41" s="44">
        <v>259.7</v>
      </c>
      <c r="E41" s="45" t="s">
        <v>182</v>
      </c>
      <c r="F41" s="44">
        <v>11</v>
      </c>
      <c r="G41" s="44"/>
      <c r="H41" s="132" t="s">
        <v>293</v>
      </c>
      <c r="I41" s="301"/>
      <c r="J41" s="301"/>
      <c r="K41" s="186"/>
      <c r="L41" s="288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</row>
    <row r="42" spans="1:33" s="39" customFormat="1" ht="12.75" x14ac:dyDescent="0.2">
      <c r="A42" s="66" t="s">
        <v>97</v>
      </c>
      <c r="B42" s="66" t="s">
        <v>102</v>
      </c>
      <c r="C42" s="44" t="s">
        <v>103</v>
      </c>
      <c r="D42" s="44">
        <v>205.8</v>
      </c>
      <c r="E42" s="45" t="s">
        <v>182</v>
      </c>
      <c r="F42" s="44">
        <v>12</v>
      </c>
      <c r="G42" s="44"/>
      <c r="H42" s="132" t="s">
        <v>293</v>
      </c>
      <c r="I42" s="301"/>
      <c r="J42" s="301"/>
      <c r="K42" s="186"/>
      <c r="L42" s="288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</row>
    <row r="43" spans="1:33" s="39" customFormat="1" ht="12.75" x14ac:dyDescent="0.2">
      <c r="A43" s="66" t="s">
        <v>97</v>
      </c>
      <c r="B43" s="66" t="s">
        <v>104</v>
      </c>
      <c r="C43" s="44" t="s">
        <v>105</v>
      </c>
      <c r="D43" s="44">
        <v>93</v>
      </c>
      <c r="E43" s="205" t="s">
        <v>272</v>
      </c>
      <c r="F43" s="44"/>
      <c r="G43" s="66">
        <v>3</v>
      </c>
      <c r="H43" s="132" t="s">
        <v>293</v>
      </c>
      <c r="I43" s="301"/>
      <c r="J43" s="301"/>
      <c r="K43" s="186"/>
      <c r="L43" s="288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</row>
    <row r="44" spans="1:33" s="39" customFormat="1" ht="28.5" customHeight="1" x14ac:dyDescent="0.2">
      <c r="A44" s="66" t="s">
        <v>97</v>
      </c>
      <c r="B44" s="66" t="s">
        <v>104</v>
      </c>
      <c r="C44" s="44" t="s">
        <v>106</v>
      </c>
      <c r="D44" s="44">
        <v>159.9</v>
      </c>
      <c r="E44" s="45" t="s">
        <v>182</v>
      </c>
      <c r="F44" s="44">
        <v>11</v>
      </c>
      <c r="G44" s="66"/>
      <c r="H44" s="132" t="s">
        <v>293</v>
      </c>
      <c r="I44" s="301"/>
      <c r="J44" s="301"/>
      <c r="K44" s="186"/>
      <c r="L44" s="288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s="39" customFormat="1" ht="15.75" thickBot="1" x14ac:dyDescent="0.3">
      <c r="A45" s="162" t="s">
        <v>31</v>
      </c>
      <c r="B45" s="162" t="s">
        <v>104</v>
      </c>
      <c r="C45" s="163" t="s">
        <v>112</v>
      </c>
      <c r="D45" s="163">
        <v>26</v>
      </c>
      <c r="E45" s="239" t="s">
        <v>272</v>
      </c>
      <c r="F45" s="163"/>
      <c r="G45" s="162">
        <v>3</v>
      </c>
      <c r="H45" s="217" t="s">
        <v>293</v>
      </c>
      <c r="I45" s="301"/>
      <c r="J45" s="301"/>
      <c r="K45" s="186"/>
      <c r="L45" s="288"/>
      <c r="M45" s="77"/>
      <c r="N45" s="29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</row>
    <row r="46" spans="1:33" s="39" customFormat="1" ht="13.5" thickBot="1" x14ac:dyDescent="0.25">
      <c r="A46" s="242"/>
      <c r="B46" s="243"/>
      <c r="C46" s="294"/>
      <c r="D46" s="243"/>
      <c r="E46" s="243"/>
      <c r="F46" s="243"/>
      <c r="G46" s="243"/>
      <c r="H46" s="233"/>
      <c r="I46" s="304"/>
      <c r="J46" s="311"/>
      <c r="K46" s="187"/>
      <c r="L46" s="288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s="119" customFormat="1" ht="15" customHeight="1" x14ac:dyDescent="0.2">
      <c r="A47" s="240" t="s">
        <v>97</v>
      </c>
      <c r="B47" s="240" t="s">
        <v>258</v>
      </c>
      <c r="C47" s="241" t="s">
        <v>260</v>
      </c>
      <c r="D47" s="241">
        <v>99.8</v>
      </c>
      <c r="E47" s="127" t="s">
        <v>182</v>
      </c>
      <c r="F47" s="241">
        <v>6</v>
      </c>
      <c r="G47" s="241"/>
      <c r="H47" s="214" t="s">
        <v>293</v>
      </c>
      <c r="I47" s="301"/>
      <c r="J47" s="301"/>
      <c r="K47" s="186"/>
      <c r="L47" s="286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</row>
    <row r="48" spans="1:33" s="39" customFormat="1" ht="12.75" x14ac:dyDescent="0.2">
      <c r="A48" s="66" t="s">
        <v>97</v>
      </c>
      <c r="B48" s="328" t="s">
        <v>233</v>
      </c>
      <c r="C48" s="101" t="s">
        <v>145</v>
      </c>
      <c r="D48" s="193"/>
      <c r="E48" s="56"/>
      <c r="F48" s="101"/>
      <c r="G48" s="126"/>
      <c r="H48" s="120" t="s">
        <v>294</v>
      </c>
      <c r="I48" s="303"/>
      <c r="J48" s="303"/>
      <c r="K48" s="188"/>
      <c r="L48" s="288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</row>
    <row r="49" spans="1:33" s="39" customFormat="1" ht="12.75" x14ac:dyDescent="0.2">
      <c r="A49" s="66" t="s">
        <v>97</v>
      </c>
      <c r="B49" s="66" t="s">
        <v>234</v>
      </c>
      <c r="C49" s="44" t="s">
        <v>175</v>
      </c>
      <c r="D49" s="68">
        <v>98.7</v>
      </c>
      <c r="E49" s="45" t="s">
        <v>182</v>
      </c>
      <c r="F49" s="44">
        <v>8</v>
      </c>
      <c r="G49" s="44"/>
      <c r="H49" s="132" t="s">
        <v>293</v>
      </c>
      <c r="I49" s="301"/>
      <c r="J49" s="301"/>
      <c r="K49" s="186"/>
      <c r="L49" s="288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</row>
    <row r="50" spans="1:33" s="39" customFormat="1" ht="30" customHeight="1" x14ac:dyDescent="0.2">
      <c r="A50" s="66" t="s">
        <v>97</v>
      </c>
      <c r="B50" s="328" t="s">
        <v>259</v>
      </c>
      <c r="C50" s="101" t="s">
        <v>174</v>
      </c>
      <c r="D50" s="193"/>
      <c r="E50" s="56"/>
      <c r="F50" s="189"/>
      <c r="G50" s="44"/>
      <c r="H50" s="120" t="s">
        <v>294</v>
      </c>
      <c r="I50" s="303"/>
      <c r="J50" s="303"/>
      <c r="K50" s="188"/>
      <c r="L50" s="288"/>
      <c r="M50" s="77"/>
      <c r="N50" s="77"/>
      <c r="O50" s="288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</row>
    <row r="51" spans="1:33" s="39" customFormat="1" ht="13.5" thickBot="1" x14ac:dyDescent="0.25">
      <c r="A51" s="162" t="s">
        <v>97</v>
      </c>
      <c r="B51" s="162" t="s">
        <v>235</v>
      </c>
      <c r="C51" s="163" t="s">
        <v>176</v>
      </c>
      <c r="D51" s="163">
        <v>137.5</v>
      </c>
      <c r="E51" s="60" t="s">
        <v>182</v>
      </c>
      <c r="F51" s="163">
        <v>7</v>
      </c>
      <c r="G51" s="163"/>
      <c r="H51" s="217" t="s">
        <v>293</v>
      </c>
      <c r="I51" s="301"/>
      <c r="J51" s="301"/>
      <c r="K51" s="186"/>
      <c r="L51" s="288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</row>
    <row r="52" spans="1:33" s="1" customFormat="1" ht="15.75" thickBot="1" x14ac:dyDescent="0.3">
      <c r="A52" s="165"/>
      <c r="B52" s="166"/>
      <c r="C52" s="295"/>
      <c r="D52" s="167"/>
      <c r="E52" s="167"/>
      <c r="F52" s="168"/>
      <c r="G52" s="168"/>
      <c r="H52" s="244"/>
      <c r="I52" s="310"/>
      <c r="J52" s="310"/>
      <c r="K52" s="187"/>
      <c r="L52" s="200"/>
      <c r="M52" s="293"/>
      <c r="N52" s="293">
        <f>SUM(D40:D42,D44,D47:D51)</f>
        <v>1081.5999999999999</v>
      </c>
      <c r="O52" s="200"/>
      <c r="P52" s="298">
        <f>SUM(D45,D43,D22:D23)</f>
        <v>176.2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s="1" customFormat="1" ht="15.75" thickBot="1" x14ac:dyDescent="0.3">
      <c r="A53" s="151" t="s">
        <v>10</v>
      </c>
      <c r="B53" s="158" t="s">
        <v>133</v>
      </c>
      <c r="C53" s="151" t="s">
        <v>148</v>
      </c>
      <c r="D53" s="151">
        <v>20.5</v>
      </c>
      <c r="E53" s="151" t="s">
        <v>182</v>
      </c>
      <c r="F53" s="170">
        <v>2</v>
      </c>
      <c r="G53" s="170"/>
      <c r="H53" s="272" t="s">
        <v>293</v>
      </c>
      <c r="I53" s="301"/>
      <c r="J53" s="333"/>
      <c r="K53" s="186"/>
      <c r="L53" s="20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s="1" customFormat="1" ht="15.75" thickBot="1" x14ac:dyDescent="0.3">
      <c r="A54" s="165"/>
      <c r="B54" s="166"/>
      <c r="C54" s="167"/>
      <c r="D54" s="167"/>
      <c r="E54" s="167"/>
      <c r="F54" s="168"/>
      <c r="G54" s="168"/>
      <c r="H54" s="244"/>
      <c r="I54" s="306"/>
      <c r="J54" s="310"/>
      <c r="K54" s="334"/>
      <c r="L54" s="200"/>
      <c r="M54" s="3"/>
      <c r="N54" s="3">
        <f>SUM(N3:N53)</f>
        <v>6293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s="1" customFormat="1" ht="29.25" customHeight="1" x14ac:dyDescent="0.25">
      <c r="A55" s="140" t="s">
        <v>11</v>
      </c>
      <c r="B55" s="155" t="s">
        <v>18</v>
      </c>
      <c r="C55" s="140" t="s">
        <v>19</v>
      </c>
      <c r="D55" s="140">
        <v>39.4</v>
      </c>
      <c r="E55" s="140" t="s">
        <v>182</v>
      </c>
      <c r="F55" s="141">
        <v>1</v>
      </c>
      <c r="G55" s="141"/>
      <c r="H55" s="214" t="s">
        <v>293</v>
      </c>
      <c r="I55" s="301"/>
      <c r="J55" s="301"/>
      <c r="K55" s="186"/>
      <c r="L55" s="20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s="118" customFormat="1" x14ac:dyDescent="0.25">
      <c r="A56" s="116" t="s">
        <v>11</v>
      </c>
      <c r="B56" s="152" t="s">
        <v>212</v>
      </c>
      <c r="C56" s="116" t="s">
        <v>213</v>
      </c>
      <c r="D56" s="116">
        <v>228.9</v>
      </c>
      <c r="E56" s="116" t="s">
        <v>182</v>
      </c>
      <c r="F56" s="117">
        <v>11</v>
      </c>
      <c r="G56" s="117"/>
      <c r="H56" s="132" t="s">
        <v>293</v>
      </c>
      <c r="I56" s="301"/>
      <c r="J56" s="301"/>
      <c r="K56" s="186"/>
      <c r="L56" s="289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</row>
    <row r="57" spans="1:33" s="115" customFormat="1" ht="15.75" thickBot="1" x14ac:dyDescent="0.3">
      <c r="A57" s="172" t="s">
        <v>11</v>
      </c>
      <c r="B57" s="171" t="s">
        <v>214</v>
      </c>
      <c r="C57" s="172" t="s">
        <v>215</v>
      </c>
      <c r="D57" s="172">
        <v>118.5</v>
      </c>
      <c r="E57" s="172" t="s">
        <v>182</v>
      </c>
      <c r="F57" s="173">
        <v>6</v>
      </c>
      <c r="G57" s="173"/>
      <c r="H57" s="217" t="s">
        <v>293</v>
      </c>
      <c r="I57" s="301"/>
      <c r="J57" s="301"/>
      <c r="K57" s="186"/>
      <c r="L57" s="291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</row>
    <row r="58" spans="1:33" s="1" customFormat="1" ht="15.75" thickBot="1" x14ac:dyDescent="0.3">
      <c r="A58" s="165"/>
      <c r="B58" s="166"/>
      <c r="C58" s="167"/>
      <c r="D58" s="167"/>
      <c r="E58" s="167"/>
      <c r="F58" s="168"/>
      <c r="G58" s="168"/>
      <c r="H58" s="244"/>
      <c r="I58" s="306"/>
      <c r="J58" s="306"/>
      <c r="K58" s="187"/>
      <c r="L58" s="20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s="1" customFormat="1" x14ac:dyDescent="0.25">
      <c r="A59" s="140" t="s">
        <v>12</v>
      </c>
      <c r="B59" s="155" t="s">
        <v>13</v>
      </c>
      <c r="C59" s="140" t="s">
        <v>14</v>
      </c>
      <c r="D59" s="140">
        <v>97</v>
      </c>
      <c r="E59" s="245" t="s">
        <v>276</v>
      </c>
      <c r="F59" s="141"/>
      <c r="G59" s="141">
        <v>2</v>
      </c>
      <c r="H59" s="214" t="s">
        <v>293</v>
      </c>
      <c r="I59" s="301"/>
      <c r="J59" s="301"/>
      <c r="K59" s="186"/>
      <c r="L59" s="20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s="115" customFormat="1" x14ac:dyDescent="0.25">
      <c r="A60" s="116" t="s">
        <v>12</v>
      </c>
      <c r="B60" s="152" t="s">
        <v>15</v>
      </c>
      <c r="C60" s="116" t="s">
        <v>139</v>
      </c>
      <c r="D60" s="116">
        <v>203</v>
      </c>
      <c r="E60" s="116" t="s">
        <v>182</v>
      </c>
      <c r="F60" s="117">
        <v>8</v>
      </c>
      <c r="G60" s="117">
        <v>8</v>
      </c>
      <c r="H60" s="132" t="s">
        <v>293</v>
      </c>
      <c r="I60" s="301"/>
      <c r="J60" s="301"/>
      <c r="K60" s="186"/>
      <c r="L60" s="291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</row>
    <row r="61" spans="1:33" s="1" customFormat="1" ht="27.75" customHeight="1" x14ac:dyDescent="0.25">
      <c r="A61" s="146" t="s">
        <v>12</v>
      </c>
      <c r="B61" s="154" t="s">
        <v>265</v>
      </c>
      <c r="C61" s="124" t="s">
        <v>241</v>
      </c>
      <c r="D61" s="125">
        <v>228</v>
      </c>
      <c r="E61" s="125" t="s">
        <v>182</v>
      </c>
      <c r="F61" s="126">
        <v>7</v>
      </c>
      <c r="G61" s="117"/>
      <c r="H61" s="132" t="s">
        <v>293</v>
      </c>
      <c r="I61" s="301"/>
      <c r="J61" s="301"/>
      <c r="K61" s="186"/>
      <c r="L61" s="20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s="1" customFormat="1" ht="14.25" customHeight="1" x14ac:dyDescent="0.25">
      <c r="A62" s="146" t="s">
        <v>12</v>
      </c>
      <c r="B62" s="154" t="s">
        <v>266</v>
      </c>
      <c r="C62" s="116" t="s">
        <v>263</v>
      </c>
      <c r="D62" s="116"/>
      <c r="E62" s="116"/>
      <c r="F62" s="117"/>
      <c r="G62" s="117"/>
      <c r="H62" s="132" t="s">
        <v>293</v>
      </c>
      <c r="I62" s="301"/>
      <c r="J62" s="301"/>
      <c r="K62" s="186"/>
      <c r="L62" s="20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s="115" customFormat="1" ht="15.75" thickBot="1" x14ac:dyDescent="0.3">
      <c r="A63" s="172" t="s">
        <v>12</v>
      </c>
      <c r="B63" s="325" t="s">
        <v>267</v>
      </c>
      <c r="C63" s="273" t="s">
        <v>264</v>
      </c>
      <c r="D63" s="274"/>
      <c r="E63" s="274"/>
      <c r="F63" s="275"/>
      <c r="G63" s="276"/>
      <c r="H63" s="217" t="s">
        <v>297</v>
      </c>
      <c r="I63" s="301"/>
      <c r="J63" s="301"/>
      <c r="K63" s="197"/>
      <c r="L63" s="291"/>
      <c r="M63" s="290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</row>
    <row r="64" spans="1:33" s="1" customFormat="1" ht="15.75" thickBot="1" x14ac:dyDescent="0.3">
      <c r="A64" s="278"/>
      <c r="B64" s="279"/>
      <c r="C64" s="280"/>
      <c r="D64" s="281"/>
      <c r="E64" s="282"/>
      <c r="F64" s="283"/>
      <c r="G64" s="284"/>
      <c r="H64" s="285"/>
      <c r="I64" s="307"/>
      <c r="J64" s="307"/>
      <c r="K64" s="187"/>
      <c r="L64" s="20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114" customFormat="1" ht="15.75" thickBot="1" x14ac:dyDescent="0.3">
      <c r="A65" s="140" t="s">
        <v>20</v>
      </c>
      <c r="B65" s="155" t="s">
        <v>243</v>
      </c>
      <c r="C65" s="277" t="s">
        <v>245</v>
      </c>
      <c r="D65" s="140">
        <v>29.4</v>
      </c>
      <c r="E65" s="140" t="s">
        <v>182</v>
      </c>
      <c r="F65" s="141">
        <v>1</v>
      </c>
      <c r="G65" s="141"/>
      <c r="H65" s="214" t="s">
        <v>293</v>
      </c>
      <c r="I65" s="301"/>
      <c r="J65" s="301"/>
      <c r="K65" s="186"/>
      <c r="L65" s="20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s="1" customFormat="1" ht="45" customHeight="1" x14ac:dyDescent="0.25">
      <c r="A66" s="146" t="s">
        <v>20</v>
      </c>
      <c r="B66" s="153" t="s">
        <v>21</v>
      </c>
      <c r="C66" s="146" t="s">
        <v>244</v>
      </c>
      <c r="D66" s="146">
        <v>71.5</v>
      </c>
      <c r="E66" s="146" t="s">
        <v>182</v>
      </c>
      <c r="F66" s="138">
        <v>4</v>
      </c>
      <c r="G66" s="138"/>
      <c r="H66" s="132" t="s">
        <v>293</v>
      </c>
      <c r="I66" s="301"/>
      <c r="J66" s="301"/>
      <c r="K66" s="186"/>
      <c r="L66" s="20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s="1" customFormat="1" ht="51.75" customHeight="1" x14ac:dyDescent="0.25">
      <c r="A67" s="146" t="s">
        <v>20</v>
      </c>
      <c r="B67" s="153" t="s">
        <v>156</v>
      </c>
      <c r="C67" s="146" t="s">
        <v>155</v>
      </c>
      <c r="D67" s="146">
        <v>115.2</v>
      </c>
      <c r="E67" s="206" t="s">
        <v>272</v>
      </c>
      <c r="F67" s="138"/>
      <c r="G67" s="138">
        <v>3</v>
      </c>
      <c r="H67" s="132" t="s">
        <v>293</v>
      </c>
      <c r="I67" s="301"/>
      <c r="J67" s="301"/>
      <c r="K67" s="186"/>
      <c r="L67" s="20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s="1" customFormat="1" ht="42" customHeight="1" x14ac:dyDescent="0.25">
      <c r="A68" s="146" t="s">
        <v>20</v>
      </c>
      <c r="B68" s="153" t="s">
        <v>24</v>
      </c>
      <c r="C68" s="4" t="s">
        <v>257</v>
      </c>
      <c r="D68" s="146">
        <v>81.5</v>
      </c>
      <c r="E68" s="146" t="s">
        <v>182</v>
      </c>
      <c r="F68" s="138">
        <v>6</v>
      </c>
      <c r="G68" s="138"/>
      <c r="H68" s="132" t="s">
        <v>293</v>
      </c>
      <c r="I68" s="301"/>
      <c r="J68" s="301"/>
      <c r="K68" s="186"/>
      <c r="L68" s="20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1" customFormat="1" ht="27.75" customHeight="1" x14ac:dyDescent="0.25">
      <c r="A69" s="146" t="s">
        <v>20</v>
      </c>
      <c r="B69" s="153" t="s">
        <v>236</v>
      </c>
      <c r="C69" s="121" t="s">
        <v>22</v>
      </c>
      <c r="D69" s="146">
        <v>107</v>
      </c>
      <c r="E69" s="146" t="s">
        <v>182</v>
      </c>
      <c r="F69" s="138">
        <v>8</v>
      </c>
      <c r="G69" s="138"/>
      <c r="H69" s="132" t="s">
        <v>293</v>
      </c>
      <c r="I69" s="301"/>
      <c r="J69" s="301"/>
      <c r="K69" s="186"/>
      <c r="L69" s="20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s="1" customFormat="1" ht="27.75" customHeight="1" x14ac:dyDescent="0.25">
      <c r="A70" s="146" t="s">
        <v>20</v>
      </c>
      <c r="B70" s="153" t="s">
        <v>301</v>
      </c>
      <c r="C70" s="121" t="s">
        <v>302</v>
      </c>
      <c r="D70" s="323"/>
      <c r="E70" s="146"/>
      <c r="F70" s="138"/>
      <c r="G70" s="138"/>
      <c r="H70" s="132" t="s">
        <v>293</v>
      </c>
      <c r="I70" s="301"/>
      <c r="J70" s="301"/>
      <c r="K70" s="186"/>
      <c r="L70" s="20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s="1" customFormat="1" x14ac:dyDescent="0.25">
      <c r="A71" s="146" t="s">
        <v>20</v>
      </c>
      <c r="B71" s="153" t="s">
        <v>24</v>
      </c>
      <c r="C71" s="4" t="s">
        <v>237</v>
      </c>
      <c r="D71" s="146">
        <v>234</v>
      </c>
      <c r="E71" s="146" t="s">
        <v>182</v>
      </c>
      <c r="F71" s="138">
        <v>18</v>
      </c>
      <c r="G71" s="138"/>
      <c r="H71" s="132" t="s">
        <v>293</v>
      </c>
      <c r="I71" s="301"/>
      <c r="J71" s="301"/>
      <c r="K71" s="186"/>
      <c r="L71" s="20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s="1" customFormat="1" x14ac:dyDescent="0.25">
      <c r="A72" s="146" t="s">
        <v>20</v>
      </c>
      <c r="B72" s="153" t="s">
        <v>23</v>
      </c>
      <c r="C72" s="4" t="s">
        <v>256</v>
      </c>
      <c r="D72" s="146">
        <v>97.5</v>
      </c>
      <c r="E72" s="146" t="s">
        <v>182</v>
      </c>
      <c r="F72" s="138">
        <v>2</v>
      </c>
      <c r="G72" s="138"/>
      <c r="H72" s="132" t="s">
        <v>293</v>
      </c>
      <c r="I72" s="301"/>
      <c r="J72" s="301"/>
      <c r="K72" s="186"/>
      <c r="L72" s="20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s="1" customFormat="1" x14ac:dyDescent="0.25">
      <c r="A73" s="146" t="s">
        <v>20</v>
      </c>
      <c r="B73" s="153" t="s">
        <v>239</v>
      </c>
      <c r="C73" s="4" t="s">
        <v>238</v>
      </c>
      <c r="D73" s="146">
        <v>299.5</v>
      </c>
      <c r="E73" s="146" t="s">
        <v>182</v>
      </c>
      <c r="F73" s="138">
        <v>24</v>
      </c>
      <c r="G73" s="138"/>
      <c r="H73" s="132" t="s">
        <v>293</v>
      </c>
      <c r="I73" s="301"/>
      <c r="J73" s="301"/>
      <c r="K73" s="186"/>
      <c r="L73" s="20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s="1" customFormat="1" ht="15.75" thickBot="1" x14ac:dyDescent="0.3">
      <c r="A74" s="134" t="s">
        <v>20</v>
      </c>
      <c r="B74" s="157" t="s">
        <v>25</v>
      </c>
      <c r="C74" s="247" t="s">
        <v>240</v>
      </c>
      <c r="D74" s="134">
        <v>279.5</v>
      </c>
      <c r="E74" s="134" t="s">
        <v>182</v>
      </c>
      <c r="F74" s="183">
        <v>23</v>
      </c>
      <c r="G74" s="183"/>
      <c r="H74" s="217" t="s">
        <v>293</v>
      </c>
      <c r="I74" s="301"/>
      <c r="J74" s="301"/>
      <c r="K74" s="186"/>
      <c r="L74" s="20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s="1" customFormat="1" ht="15.75" thickBot="1" x14ac:dyDescent="0.3">
      <c r="A75" s="165"/>
      <c r="B75" s="166"/>
      <c r="C75" s="248"/>
      <c r="D75" s="167"/>
      <c r="E75" s="167"/>
      <c r="F75" s="168"/>
      <c r="G75" s="168"/>
      <c r="H75" s="244"/>
      <c r="I75" s="306"/>
      <c r="J75" s="306"/>
      <c r="K75" s="187"/>
      <c r="L75" s="20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s="1" customFormat="1" ht="55.5" customHeight="1" x14ac:dyDescent="0.25">
      <c r="A76" s="140" t="s">
        <v>16</v>
      </c>
      <c r="B76" s="155" t="s">
        <v>292</v>
      </c>
      <c r="C76" s="140" t="s">
        <v>200</v>
      </c>
      <c r="D76" s="140"/>
      <c r="E76" s="140"/>
      <c r="F76" s="141"/>
      <c r="G76" s="141"/>
      <c r="H76" s="214" t="s">
        <v>293</v>
      </c>
      <c r="I76" s="301"/>
      <c r="J76" s="301"/>
      <c r="K76" s="186"/>
      <c r="L76" s="200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s="1" customFormat="1" x14ac:dyDescent="0.25">
      <c r="A77" s="146" t="s">
        <v>16</v>
      </c>
      <c r="B77" s="153" t="s">
        <v>201</v>
      </c>
      <c r="C77" s="146" t="s">
        <v>173</v>
      </c>
      <c r="D77" s="146">
        <v>50.13</v>
      </c>
      <c r="E77" s="206" t="s">
        <v>277</v>
      </c>
      <c r="F77" s="138"/>
      <c r="G77" s="144"/>
      <c r="H77" s="132" t="s">
        <v>293</v>
      </c>
      <c r="I77" s="301"/>
      <c r="J77" s="301"/>
      <c r="K77" s="186"/>
      <c r="L77" s="200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s="1" customFormat="1" x14ac:dyDescent="0.25">
      <c r="A78" s="146" t="s">
        <v>16</v>
      </c>
      <c r="B78" s="153" t="s">
        <v>165</v>
      </c>
      <c r="C78" s="146" t="s">
        <v>166</v>
      </c>
      <c r="D78" s="146">
        <v>232.5</v>
      </c>
      <c r="E78" s="146" t="s">
        <v>182</v>
      </c>
      <c r="F78" s="138">
        <v>9</v>
      </c>
      <c r="G78" s="138"/>
      <c r="H78" s="132" t="s">
        <v>293</v>
      </c>
      <c r="I78" s="301"/>
      <c r="J78" s="301"/>
      <c r="K78" s="186"/>
      <c r="L78" s="20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s="1" customFormat="1" x14ac:dyDescent="0.25">
      <c r="A79" s="146" t="s">
        <v>16</v>
      </c>
      <c r="B79" s="153" t="s">
        <v>167</v>
      </c>
      <c r="C79" s="146" t="s">
        <v>168</v>
      </c>
      <c r="D79" s="146">
        <v>61.4</v>
      </c>
      <c r="E79" s="146" t="s">
        <v>182</v>
      </c>
      <c r="F79" s="138">
        <v>2</v>
      </c>
      <c r="G79" s="138"/>
      <c r="H79" s="132" t="s">
        <v>293</v>
      </c>
      <c r="I79" s="301"/>
      <c r="J79" s="301"/>
      <c r="K79" s="186"/>
      <c r="L79" s="20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s="1" customFormat="1" x14ac:dyDescent="0.25">
      <c r="A80" s="146" t="s">
        <v>16</v>
      </c>
      <c r="B80" s="153" t="s">
        <v>169</v>
      </c>
      <c r="C80" s="146" t="s">
        <v>170</v>
      </c>
      <c r="D80" s="146">
        <v>34.9</v>
      </c>
      <c r="E80" s="146" t="s">
        <v>182</v>
      </c>
      <c r="F80" s="138">
        <v>1</v>
      </c>
      <c r="G80" s="138"/>
      <c r="H80" s="132" t="s">
        <v>293</v>
      </c>
      <c r="I80" s="301"/>
      <c r="J80" s="301"/>
      <c r="K80" s="186"/>
      <c r="L80" s="20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s="1" customFormat="1" x14ac:dyDescent="0.25">
      <c r="A81" s="146" t="s">
        <v>16</v>
      </c>
      <c r="B81" s="153" t="s">
        <v>203</v>
      </c>
      <c r="C81" s="146" t="s">
        <v>202</v>
      </c>
      <c r="D81" s="337">
        <v>95.5</v>
      </c>
      <c r="E81" s="146" t="s">
        <v>182</v>
      </c>
      <c r="F81" s="138">
        <v>3</v>
      </c>
      <c r="G81" s="138"/>
      <c r="H81" s="132" t="s">
        <v>293</v>
      </c>
      <c r="I81" s="336"/>
      <c r="J81" s="301"/>
      <c r="K81" s="186"/>
      <c r="L81" s="200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s="1" customFormat="1" ht="15.75" thickBot="1" x14ac:dyDescent="0.3">
      <c r="A82" s="134" t="s">
        <v>16</v>
      </c>
      <c r="B82" s="157" t="s">
        <v>171</v>
      </c>
      <c r="C82" s="134" t="s">
        <v>172</v>
      </c>
      <c r="D82" s="134">
        <v>3</v>
      </c>
      <c r="E82" s="134" t="s">
        <v>182</v>
      </c>
      <c r="F82" s="183"/>
      <c r="G82" s="183"/>
      <c r="H82" s="217" t="s">
        <v>293</v>
      </c>
      <c r="I82" s="301"/>
      <c r="J82" s="301"/>
      <c r="K82" s="186"/>
      <c r="L82" s="200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s="1" customFormat="1" ht="15.75" thickBot="1" x14ac:dyDescent="0.3">
      <c r="A83" s="165"/>
      <c r="B83" s="166"/>
      <c r="C83" s="167"/>
      <c r="D83" s="167"/>
      <c r="E83" s="167" t="s">
        <v>140</v>
      </c>
      <c r="F83" s="168"/>
      <c r="G83" s="168"/>
      <c r="H83" s="249"/>
      <c r="I83" s="306"/>
      <c r="J83" s="306"/>
      <c r="K83" s="187"/>
      <c r="L83" s="200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s="1" customFormat="1" x14ac:dyDescent="0.25">
      <c r="A84" s="140" t="s">
        <v>113</v>
      </c>
      <c r="B84" s="155" t="s">
        <v>114</v>
      </c>
      <c r="C84" s="140" t="s">
        <v>217</v>
      </c>
      <c r="D84" s="142">
        <v>6</v>
      </c>
      <c r="E84" s="184" t="s">
        <v>182</v>
      </c>
      <c r="F84" s="185"/>
      <c r="G84" s="185"/>
      <c r="H84" s="214" t="s">
        <v>293</v>
      </c>
      <c r="I84" s="301"/>
      <c r="J84" s="301"/>
      <c r="K84" s="186"/>
      <c r="L84" s="200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s="1" customFormat="1" x14ac:dyDescent="0.25">
      <c r="A85" s="146" t="s">
        <v>113</v>
      </c>
      <c r="B85" s="153" t="s">
        <v>114</v>
      </c>
      <c r="C85" s="146" t="s">
        <v>216</v>
      </c>
      <c r="D85" s="139">
        <v>159</v>
      </c>
      <c r="E85" s="206" t="s">
        <v>272</v>
      </c>
      <c r="F85" s="144"/>
      <c r="G85" s="144">
        <v>3</v>
      </c>
      <c r="H85" s="132" t="s">
        <v>293</v>
      </c>
      <c r="I85" s="301"/>
      <c r="J85" s="301"/>
      <c r="K85" s="186"/>
      <c r="L85" s="200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s="1" customFormat="1" x14ac:dyDescent="0.25">
      <c r="A86" s="146" t="s">
        <v>113</v>
      </c>
      <c r="B86" s="153" t="s">
        <v>115</v>
      </c>
      <c r="C86" s="146" t="s">
        <v>121</v>
      </c>
      <c r="D86" s="146">
        <v>78</v>
      </c>
      <c r="E86" s="146" t="s">
        <v>182</v>
      </c>
      <c r="F86" s="138">
        <v>2</v>
      </c>
      <c r="G86" s="138"/>
      <c r="H86" s="132" t="s">
        <v>293</v>
      </c>
      <c r="I86" s="301"/>
      <c r="J86" s="301"/>
      <c r="K86" s="186"/>
      <c r="L86" s="200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s="1" customFormat="1" x14ac:dyDescent="0.25">
      <c r="A87" s="146" t="s">
        <v>113</v>
      </c>
      <c r="B87" s="153" t="s">
        <v>118</v>
      </c>
      <c r="C87" s="146" t="s">
        <v>119</v>
      </c>
      <c r="D87" s="146">
        <v>120</v>
      </c>
      <c r="E87" s="146" t="s">
        <v>182</v>
      </c>
      <c r="F87" s="138">
        <v>9</v>
      </c>
      <c r="G87" s="138"/>
      <c r="H87" s="132" t="s">
        <v>293</v>
      </c>
      <c r="I87" s="301"/>
      <c r="J87" s="301"/>
      <c r="K87" s="186"/>
      <c r="L87" s="200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s="1" customFormat="1" x14ac:dyDescent="0.25">
      <c r="A88" s="146" t="s">
        <v>113</v>
      </c>
      <c r="B88" s="153" t="s">
        <v>122</v>
      </c>
      <c r="C88" s="146" t="s">
        <v>123</v>
      </c>
      <c r="D88" s="146">
        <v>377.5</v>
      </c>
      <c r="E88" s="146" t="s">
        <v>182</v>
      </c>
      <c r="F88" s="138">
        <v>20</v>
      </c>
      <c r="G88" s="138"/>
      <c r="H88" s="132" t="s">
        <v>293</v>
      </c>
      <c r="I88" s="301"/>
      <c r="J88" s="301"/>
      <c r="K88" s="186"/>
      <c r="L88" s="200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s="1" customFormat="1" x14ac:dyDescent="0.25">
      <c r="A89" s="146" t="s">
        <v>113</v>
      </c>
      <c r="B89" s="153" t="s">
        <v>229</v>
      </c>
      <c r="C89" s="146" t="s">
        <v>120</v>
      </c>
      <c r="D89" s="146">
        <v>26.5</v>
      </c>
      <c r="E89" s="146" t="s">
        <v>182</v>
      </c>
      <c r="F89" s="138">
        <v>2</v>
      </c>
      <c r="G89" s="138"/>
      <c r="H89" s="132" t="s">
        <v>293</v>
      </c>
      <c r="I89" s="301"/>
      <c r="J89" s="301"/>
      <c r="K89" s="186"/>
      <c r="L89" s="20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s="1" customFormat="1" ht="23.25" customHeight="1" x14ac:dyDescent="0.25">
      <c r="A90" s="146" t="s">
        <v>113</v>
      </c>
      <c r="B90" s="153" t="s">
        <v>221</v>
      </c>
      <c r="C90" s="146" t="s">
        <v>218</v>
      </c>
      <c r="D90" s="146">
        <v>58</v>
      </c>
      <c r="E90" s="146" t="s">
        <v>182</v>
      </c>
      <c r="F90" s="138">
        <v>2</v>
      </c>
      <c r="G90" s="138"/>
      <c r="H90" s="132" t="s">
        <v>293</v>
      </c>
      <c r="I90" s="301"/>
      <c r="J90" s="301"/>
      <c r="K90" s="186"/>
      <c r="L90" s="200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s="1" customFormat="1" x14ac:dyDescent="0.25">
      <c r="A91" s="146" t="s">
        <v>113</v>
      </c>
      <c r="B91" s="153" t="s">
        <v>219</v>
      </c>
      <c r="C91" s="146" t="s">
        <v>220</v>
      </c>
      <c r="D91" s="146">
        <v>82</v>
      </c>
      <c r="E91" s="146" t="s">
        <v>182</v>
      </c>
      <c r="F91" s="138">
        <v>5</v>
      </c>
      <c r="G91" s="138"/>
      <c r="H91" s="132" t="s">
        <v>293</v>
      </c>
      <c r="I91" s="301"/>
      <c r="J91" s="301"/>
      <c r="K91" s="186"/>
      <c r="L91" s="200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s="1" customFormat="1" x14ac:dyDescent="0.25">
      <c r="A92" s="146" t="s">
        <v>113</v>
      </c>
      <c r="B92" s="153" t="s">
        <v>116</v>
      </c>
      <c r="C92" s="146" t="s">
        <v>124</v>
      </c>
      <c r="D92" s="146">
        <v>14.5</v>
      </c>
      <c r="E92" s="206" t="s">
        <v>272</v>
      </c>
      <c r="F92" s="138"/>
      <c r="G92" s="138">
        <v>5</v>
      </c>
      <c r="H92" s="132" t="s">
        <v>293</v>
      </c>
      <c r="I92" s="301"/>
      <c r="J92" s="301"/>
      <c r="K92" s="186"/>
      <c r="L92" s="200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s="1" customFormat="1" x14ac:dyDescent="0.25">
      <c r="A93" s="146" t="s">
        <v>113</v>
      </c>
      <c r="B93" s="153" t="s">
        <v>116</v>
      </c>
      <c r="C93" s="146" t="s">
        <v>124</v>
      </c>
      <c r="D93" s="146">
        <v>84.1</v>
      </c>
      <c r="E93" s="206" t="s">
        <v>272</v>
      </c>
      <c r="F93" s="138"/>
      <c r="G93" s="138"/>
      <c r="H93" s="132" t="s">
        <v>293</v>
      </c>
      <c r="I93" s="301"/>
      <c r="J93" s="301"/>
      <c r="K93" s="186"/>
      <c r="L93" s="200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s="1" customFormat="1" x14ac:dyDescent="0.25">
      <c r="A94" s="146" t="s">
        <v>113</v>
      </c>
      <c r="B94" s="153" t="s">
        <v>125</v>
      </c>
      <c r="C94" s="146" t="s">
        <v>126</v>
      </c>
      <c r="D94" s="146">
        <v>75.400000000000006</v>
      </c>
      <c r="E94" s="146" t="s">
        <v>182</v>
      </c>
      <c r="F94" s="138">
        <v>5</v>
      </c>
      <c r="G94" s="138"/>
      <c r="H94" s="132" t="s">
        <v>293</v>
      </c>
      <c r="I94" s="301"/>
      <c r="J94" s="301"/>
      <c r="K94" s="186"/>
      <c r="L94" s="200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s="1" customFormat="1" x14ac:dyDescent="0.25">
      <c r="A95" s="146" t="s">
        <v>113</v>
      </c>
      <c r="B95" s="152" t="s">
        <v>225</v>
      </c>
      <c r="C95" s="146" t="s">
        <v>226</v>
      </c>
      <c r="D95" s="146">
        <v>32</v>
      </c>
      <c r="E95" s="146" t="s">
        <v>182</v>
      </c>
      <c r="F95" s="138">
        <v>3</v>
      </c>
      <c r="G95" s="138"/>
      <c r="H95" s="132" t="s">
        <v>293</v>
      </c>
      <c r="I95" s="301"/>
      <c r="J95" s="301"/>
      <c r="K95" s="186"/>
      <c r="L95" s="20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s="1" customFormat="1" x14ac:dyDescent="0.25">
      <c r="A96" s="146" t="s">
        <v>113</v>
      </c>
      <c r="B96" s="152" t="s">
        <v>227</v>
      </c>
      <c r="C96" s="146" t="s">
        <v>228</v>
      </c>
      <c r="D96" s="146">
        <v>15</v>
      </c>
      <c r="E96" s="206" t="s">
        <v>272</v>
      </c>
      <c r="F96" s="102"/>
      <c r="G96" s="102">
        <v>2</v>
      </c>
      <c r="H96" s="132" t="s">
        <v>293</v>
      </c>
      <c r="I96" s="301"/>
      <c r="J96" s="301"/>
      <c r="K96" s="186"/>
      <c r="L96" s="20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s="1" customFormat="1" x14ac:dyDescent="0.25">
      <c r="A97" s="146" t="s">
        <v>113</v>
      </c>
      <c r="B97" s="153" t="s">
        <v>208</v>
      </c>
      <c r="C97" s="80" t="s">
        <v>222</v>
      </c>
      <c r="D97" s="80">
        <v>25.4</v>
      </c>
      <c r="E97" s="80" t="s">
        <v>182</v>
      </c>
      <c r="F97" s="102">
        <v>1</v>
      </c>
      <c r="G97" s="102"/>
      <c r="H97" s="132" t="s">
        <v>293</v>
      </c>
      <c r="I97" s="301"/>
      <c r="J97" s="301"/>
      <c r="K97" s="186"/>
      <c r="L97" s="200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s="1" customFormat="1" x14ac:dyDescent="0.25">
      <c r="A98" s="146" t="s">
        <v>113</v>
      </c>
      <c r="B98" s="153" t="s">
        <v>207</v>
      </c>
      <c r="C98" s="80" t="s">
        <v>223</v>
      </c>
      <c r="D98" s="80">
        <v>40</v>
      </c>
      <c r="E98" s="206" t="s">
        <v>278</v>
      </c>
      <c r="F98" s="102"/>
      <c r="G98" s="102">
        <v>4</v>
      </c>
      <c r="H98" s="132" t="s">
        <v>293</v>
      </c>
      <c r="I98" s="301"/>
      <c r="J98" s="301"/>
      <c r="K98" s="186"/>
      <c r="L98" s="200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s="1" customFormat="1" x14ac:dyDescent="0.25">
      <c r="A99" s="146" t="s">
        <v>113</v>
      </c>
      <c r="B99" s="153" t="s">
        <v>207</v>
      </c>
      <c r="C99" s="146" t="s">
        <v>224</v>
      </c>
      <c r="D99" s="103">
        <v>5</v>
      </c>
      <c r="E99" s="103" t="s">
        <v>182</v>
      </c>
      <c r="F99" s="104">
        <v>1</v>
      </c>
      <c r="G99" s="104"/>
      <c r="H99" s="132" t="s">
        <v>293</v>
      </c>
      <c r="I99" s="301"/>
      <c r="J99" s="301"/>
      <c r="K99" s="186"/>
      <c r="L99" s="200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s="1" customFormat="1" x14ac:dyDescent="0.25">
      <c r="A100" s="146" t="s">
        <v>113</v>
      </c>
      <c r="B100" s="191" t="s">
        <v>230</v>
      </c>
      <c r="C100" s="322" t="s">
        <v>231</v>
      </c>
      <c r="D100" s="139"/>
      <c r="E100" s="139"/>
      <c r="F100" s="144"/>
      <c r="G100" s="144"/>
      <c r="H100" s="190" t="s">
        <v>290</v>
      </c>
      <c r="I100" s="301"/>
      <c r="J100" s="301"/>
      <c r="K100" s="196"/>
      <c r="L100" s="286"/>
      <c r="M100" s="29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s="1" customFormat="1" ht="15.75" thickBot="1" x14ac:dyDescent="0.3">
      <c r="A101" s="134" t="s">
        <v>113</v>
      </c>
      <c r="B101" s="157" t="s">
        <v>232</v>
      </c>
      <c r="C101" s="134" t="s">
        <v>246</v>
      </c>
      <c r="D101" s="250">
        <v>68.099999999999994</v>
      </c>
      <c r="E101" s="250" t="s">
        <v>182</v>
      </c>
      <c r="F101" s="251">
        <v>7</v>
      </c>
      <c r="G101" s="251"/>
      <c r="H101" s="217" t="s">
        <v>293</v>
      </c>
      <c r="I101" s="301"/>
      <c r="J101" s="301"/>
      <c r="K101" s="207"/>
      <c r="L101" s="200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s="1" customFormat="1" ht="15.75" thickBot="1" x14ac:dyDescent="0.3">
      <c r="A102" s="165"/>
      <c r="B102" s="166"/>
      <c r="C102" s="167"/>
      <c r="D102" s="167"/>
      <c r="E102" s="167"/>
      <c r="F102" s="168"/>
      <c r="G102" s="168"/>
      <c r="H102" s="244"/>
      <c r="I102" s="306"/>
      <c r="J102" s="306"/>
      <c r="K102" s="187"/>
      <c r="L102" s="20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27" customHeight="1" x14ac:dyDescent="0.25">
      <c r="A103" s="252" t="s">
        <v>7</v>
      </c>
      <c r="B103" s="155" t="s">
        <v>17</v>
      </c>
      <c r="C103" s="140">
        <f>SUM(D85,D92,D93,D96)</f>
        <v>272.60000000000002</v>
      </c>
      <c r="D103" s="137">
        <v>602</v>
      </c>
      <c r="E103" s="140" t="s">
        <v>182</v>
      </c>
      <c r="F103" s="128">
        <v>32</v>
      </c>
      <c r="G103" s="246"/>
      <c r="H103" s="214" t="s">
        <v>293</v>
      </c>
      <c r="I103" s="301"/>
      <c r="J103" s="301"/>
      <c r="K103" s="186"/>
    </row>
    <row r="104" spans="1:33" s="1" customFormat="1" ht="27" customHeight="1" x14ac:dyDescent="0.25">
      <c r="A104" s="177"/>
      <c r="B104" s="153" t="s">
        <v>303</v>
      </c>
      <c r="C104" s="139" t="s">
        <v>263</v>
      </c>
      <c r="D104" s="143"/>
      <c r="E104" s="150"/>
      <c r="F104" s="150"/>
      <c r="G104" s="147"/>
      <c r="H104" s="132" t="s">
        <v>293</v>
      </c>
      <c r="I104" s="301"/>
      <c r="J104" s="301"/>
      <c r="K104" s="186"/>
      <c r="L104" s="200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x14ac:dyDescent="0.25">
      <c r="A105" s="177" t="s">
        <v>7</v>
      </c>
      <c r="B105" s="153" t="s">
        <v>153</v>
      </c>
      <c r="C105" s="146">
        <f>SUM(D85,D92,D93,D96)</f>
        <v>272.60000000000002</v>
      </c>
      <c r="D105" s="143">
        <v>493</v>
      </c>
      <c r="E105" s="146" t="s">
        <v>182</v>
      </c>
      <c r="F105" s="150">
        <v>40</v>
      </c>
      <c r="G105" s="147"/>
      <c r="H105" s="132" t="s">
        <v>293</v>
      </c>
      <c r="I105" s="301"/>
      <c r="J105" s="301"/>
      <c r="K105" s="186"/>
    </row>
    <row r="106" spans="1:33" s="1" customFormat="1" ht="22.5" customHeight="1" x14ac:dyDescent="0.25">
      <c r="A106" s="177" t="s">
        <v>7</v>
      </c>
      <c r="B106" s="156" t="s">
        <v>154</v>
      </c>
      <c r="C106" s="146" t="s">
        <v>151</v>
      </c>
      <c r="D106" s="143">
        <v>96</v>
      </c>
      <c r="E106" s="299" t="s">
        <v>278</v>
      </c>
      <c r="F106" s="150"/>
      <c r="G106" s="147"/>
      <c r="H106" s="132" t="s">
        <v>293</v>
      </c>
      <c r="I106" s="301"/>
      <c r="J106" s="301"/>
      <c r="K106" s="186"/>
      <c r="L106" s="200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1" customFormat="1" ht="56.25" customHeight="1" x14ac:dyDescent="0.25">
      <c r="A107" s="177" t="s">
        <v>7</v>
      </c>
      <c r="B107" s="153" t="s">
        <v>152</v>
      </c>
      <c r="C107" s="80" t="s">
        <v>152</v>
      </c>
      <c r="D107" s="143">
        <v>4</v>
      </c>
      <c r="E107" s="146" t="s">
        <v>182</v>
      </c>
      <c r="F107" s="150"/>
      <c r="G107" s="147"/>
      <c r="H107" s="132" t="s">
        <v>293</v>
      </c>
      <c r="I107" s="301"/>
      <c r="J107" s="301"/>
      <c r="K107" s="186"/>
      <c r="L107" s="200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33" customHeight="1" x14ac:dyDescent="0.25">
      <c r="A108" s="177" t="s">
        <v>7</v>
      </c>
      <c r="B108" s="153" t="s">
        <v>269</v>
      </c>
      <c r="C108" s="139" t="s">
        <v>242</v>
      </c>
      <c r="D108" s="143"/>
      <c r="E108" s="150"/>
      <c r="F108" s="150"/>
      <c r="G108" s="147"/>
      <c r="H108" s="132" t="s">
        <v>293</v>
      </c>
      <c r="I108" s="301"/>
      <c r="J108" s="301"/>
      <c r="K108" s="186"/>
    </row>
    <row r="109" spans="1:33" s="1" customFormat="1" x14ac:dyDescent="0.25">
      <c r="A109" s="177" t="s">
        <v>7</v>
      </c>
      <c r="B109" s="153" t="s">
        <v>274</v>
      </c>
      <c r="C109" s="146" t="s">
        <v>275</v>
      </c>
      <c r="D109" s="149"/>
      <c r="E109" s="150"/>
      <c r="F109" s="148"/>
      <c r="G109" s="147"/>
      <c r="H109" s="132" t="s">
        <v>293</v>
      </c>
      <c r="I109" s="301"/>
      <c r="J109" s="301"/>
      <c r="K109" s="186"/>
      <c r="L109" s="200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s="1" customFormat="1" x14ac:dyDescent="0.25">
      <c r="A110" s="177" t="s">
        <v>7</v>
      </c>
      <c r="B110" s="153" t="s">
        <v>280</v>
      </c>
      <c r="C110" s="146" t="s">
        <v>164</v>
      </c>
      <c r="D110" s="149">
        <v>840.24</v>
      </c>
      <c r="E110" s="324" t="s">
        <v>299</v>
      </c>
      <c r="F110" s="148">
        <v>56</v>
      </c>
      <c r="G110" s="147"/>
      <c r="H110" s="132" t="s">
        <v>293</v>
      </c>
      <c r="I110" s="301"/>
      <c r="J110" s="301"/>
      <c r="K110" s="186"/>
      <c r="L110" s="20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1" customFormat="1" x14ac:dyDescent="0.25">
      <c r="A111" s="177" t="s">
        <v>7</v>
      </c>
      <c r="B111" s="191" t="s">
        <v>279</v>
      </c>
      <c r="C111" s="146" t="s">
        <v>157</v>
      </c>
      <c r="D111" s="143"/>
      <c r="E111" s="146"/>
      <c r="F111" s="148"/>
      <c r="G111" s="147"/>
      <c r="H111" s="211" t="s">
        <v>298</v>
      </c>
      <c r="I111" s="308"/>
      <c r="J111" s="308"/>
      <c r="K111" s="198"/>
      <c r="L111" s="20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s="1" customFormat="1" x14ac:dyDescent="0.25">
      <c r="A112" s="177" t="s">
        <v>7</v>
      </c>
      <c r="B112" s="191" t="s">
        <v>158</v>
      </c>
      <c r="C112" s="146" t="s">
        <v>159</v>
      </c>
      <c r="D112" s="143"/>
      <c r="E112" s="146"/>
      <c r="F112" s="148"/>
      <c r="G112" s="147"/>
      <c r="H112" s="211" t="s">
        <v>298</v>
      </c>
      <c r="I112" s="308"/>
      <c r="J112" s="308"/>
      <c r="K112" s="198"/>
      <c r="L112" s="20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s="1" customFormat="1" x14ac:dyDescent="0.25">
      <c r="A113" s="177" t="s">
        <v>7</v>
      </c>
      <c r="B113" s="191" t="s">
        <v>160</v>
      </c>
      <c r="C113" s="146" t="s">
        <v>161</v>
      </c>
      <c r="D113" s="143"/>
      <c r="E113" s="146"/>
      <c r="F113" s="148"/>
      <c r="G113" s="147"/>
      <c r="H113" s="211" t="s">
        <v>298</v>
      </c>
      <c r="I113" s="308"/>
      <c r="J113" s="308"/>
      <c r="K113" s="198"/>
      <c r="L113" s="20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s="1" customFormat="1" ht="15.75" thickBot="1" x14ac:dyDescent="0.3">
      <c r="A114" s="253" t="s">
        <v>7</v>
      </c>
      <c r="B114" s="192" t="s">
        <v>162</v>
      </c>
      <c r="C114" s="134" t="s">
        <v>163</v>
      </c>
      <c r="D114" s="145"/>
      <c r="E114" s="134"/>
      <c r="F114" s="135"/>
      <c r="G114" s="136"/>
      <c r="H114" s="254" t="s">
        <v>298</v>
      </c>
      <c r="I114" s="308"/>
      <c r="J114" s="308"/>
      <c r="K114" s="198"/>
      <c r="L114" s="29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5.75" thickBot="1" x14ac:dyDescent="0.3">
      <c r="A115" s="178"/>
      <c r="B115" s="179" t="s">
        <v>132</v>
      </c>
      <c r="C115" s="180"/>
      <c r="D115" s="181">
        <f>SUM(D3:D114)</f>
        <v>14947.469999999996</v>
      </c>
      <c r="E115" s="182"/>
      <c r="F115" s="182">
        <f>SUM(F3:F114)</f>
        <v>689</v>
      </c>
      <c r="G115" s="182">
        <f>SUM(G3:G114)</f>
        <v>95</v>
      </c>
      <c r="H115" s="244"/>
      <c r="I115" s="306"/>
      <c r="J115" s="306"/>
      <c r="K115" s="199"/>
      <c r="L115" s="291"/>
      <c r="M115" s="204"/>
      <c r="N115" s="200"/>
    </row>
    <row r="116" spans="1:33" x14ac:dyDescent="0.25">
      <c r="C116" s="131" t="s">
        <v>140</v>
      </c>
      <c r="J116" s="335"/>
    </row>
    <row r="117" spans="1:33" x14ac:dyDescent="0.25">
      <c r="J117" s="335"/>
    </row>
    <row r="118" spans="1:33" ht="15.75" thickBot="1" x14ac:dyDescent="0.3">
      <c r="B118" s="195" t="s">
        <v>304</v>
      </c>
      <c r="D118" s="122"/>
      <c r="E118" s="123"/>
      <c r="F118" s="123"/>
      <c r="G118" s="123"/>
      <c r="J118" s="335"/>
    </row>
    <row r="119" spans="1:33" s="106" customFormat="1" ht="24.75" thickBot="1" x14ac:dyDescent="0.3">
      <c r="A119" s="257" t="s">
        <v>0</v>
      </c>
      <c r="B119" s="258" t="s">
        <v>1</v>
      </c>
      <c r="C119" s="258" t="s">
        <v>2</v>
      </c>
      <c r="D119" s="258" t="s">
        <v>28</v>
      </c>
      <c r="E119" s="258" t="s">
        <v>4</v>
      </c>
      <c r="F119" s="259" t="s">
        <v>29</v>
      </c>
      <c r="G119" s="259" t="s">
        <v>6</v>
      </c>
      <c r="H119" s="260" t="s">
        <v>8</v>
      </c>
      <c r="I119" s="300"/>
      <c r="J119" s="300"/>
      <c r="K119" s="130"/>
      <c r="L119" s="176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</row>
    <row r="120" spans="1:33" s="39" customFormat="1" ht="25.5" customHeight="1" x14ac:dyDescent="0.2">
      <c r="A120" s="40" t="s">
        <v>97</v>
      </c>
      <c r="B120" s="255" t="s">
        <v>288</v>
      </c>
      <c r="C120" s="42" t="s">
        <v>180</v>
      </c>
      <c r="D120" s="220">
        <v>635.5</v>
      </c>
      <c r="E120" s="40" t="s">
        <v>182</v>
      </c>
      <c r="F120" s="127">
        <v>16</v>
      </c>
      <c r="G120" s="40"/>
      <c r="H120" s="256" t="s">
        <v>296</v>
      </c>
      <c r="I120" s="308"/>
      <c r="J120" s="308"/>
      <c r="K120" s="201"/>
      <c r="L120" s="286"/>
      <c r="M120" s="28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</row>
    <row r="121" spans="1:33" s="39" customFormat="1" ht="25.5" x14ac:dyDescent="0.2">
      <c r="A121" s="45" t="s">
        <v>31</v>
      </c>
      <c r="B121" s="190" t="s">
        <v>289</v>
      </c>
      <c r="C121" s="47" t="s">
        <v>80</v>
      </c>
      <c r="D121" s="49">
        <v>74</v>
      </c>
      <c r="E121" s="45" t="s">
        <v>182</v>
      </c>
      <c r="F121" s="45">
        <v>5</v>
      </c>
      <c r="G121" s="45"/>
      <c r="H121" s="211" t="s">
        <v>296</v>
      </c>
      <c r="I121" s="308"/>
      <c r="J121" s="308"/>
      <c r="K121" s="201"/>
      <c r="L121" s="286"/>
      <c r="M121" s="28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</row>
    <row r="122" spans="1:33" s="39" customFormat="1" ht="25.5" x14ac:dyDescent="0.2">
      <c r="A122" s="45" t="s">
        <v>31</v>
      </c>
      <c r="B122" s="190" t="s">
        <v>81</v>
      </c>
      <c r="C122" s="47" t="s">
        <v>149</v>
      </c>
      <c r="D122" s="49">
        <v>399.8</v>
      </c>
      <c r="E122" s="45" t="s">
        <v>182</v>
      </c>
      <c r="F122" s="45">
        <v>32</v>
      </c>
      <c r="G122" s="87">
        <v>10</v>
      </c>
      <c r="H122" s="211" t="s">
        <v>296</v>
      </c>
      <c r="I122" s="314"/>
      <c r="J122" s="308"/>
      <c r="K122" s="202"/>
      <c r="L122" s="288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</row>
    <row r="123" spans="1:33" s="39" customFormat="1" ht="26.25" thickBot="1" x14ac:dyDescent="0.25">
      <c r="A123" s="60" t="s">
        <v>31</v>
      </c>
      <c r="B123" s="234" t="s">
        <v>81</v>
      </c>
      <c r="C123" s="212" t="s">
        <v>84</v>
      </c>
      <c r="D123" s="61">
        <v>39.6</v>
      </c>
      <c r="E123" s="227" t="s">
        <v>272</v>
      </c>
      <c r="F123" s="60"/>
      <c r="G123" s="60">
        <v>5</v>
      </c>
      <c r="H123" s="254" t="s">
        <v>296</v>
      </c>
      <c r="I123" s="308"/>
      <c r="J123" s="314"/>
      <c r="K123" s="208"/>
      <c r="L123" s="286"/>
      <c r="M123" s="28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</row>
    <row r="124" spans="1:33" s="39" customFormat="1" ht="13.5" thickBot="1" x14ac:dyDescent="0.25">
      <c r="A124" s="238"/>
      <c r="B124" s="262"/>
      <c r="C124" s="263"/>
      <c r="D124" s="264"/>
      <c r="E124" s="265"/>
      <c r="F124" s="265"/>
      <c r="G124" s="265"/>
      <c r="H124" s="266"/>
      <c r="I124" s="312"/>
      <c r="J124" s="309"/>
      <c r="K124" s="202"/>
      <c r="L124" s="286"/>
      <c r="M124" s="28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</row>
    <row r="125" spans="1:33" s="39" customFormat="1" x14ac:dyDescent="0.2">
      <c r="A125" s="146" t="s">
        <v>113</v>
      </c>
      <c r="B125" s="191" t="s">
        <v>230</v>
      </c>
      <c r="C125" s="146" t="s">
        <v>231</v>
      </c>
      <c r="D125" s="139">
        <v>101.5</v>
      </c>
      <c r="E125" s="139" t="s">
        <v>182</v>
      </c>
      <c r="F125" s="144">
        <v>5</v>
      </c>
      <c r="G125" s="144"/>
      <c r="H125" s="190" t="s">
        <v>298</v>
      </c>
      <c r="I125" s="312"/>
      <c r="J125" s="309"/>
      <c r="K125" s="202"/>
      <c r="L125" s="286"/>
      <c r="M125" s="28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</row>
    <row r="126" spans="1:33" s="39" customFormat="1" ht="12.75" x14ac:dyDescent="0.2">
      <c r="A126" s="316"/>
      <c r="B126" s="317"/>
      <c r="C126" s="318"/>
      <c r="D126" s="319"/>
      <c r="E126" s="320"/>
      <c r="F126" s="320"/>
      <c r="G126" s="320"/>
      <c r="H126" s="321"/>
      <c r="I126" s="312"/>
      <c r="J126" s="309"/>
      <c r="K126" s="202"/>
      <c r="L126" s="286"/>
      <c r="M126" s="28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</row>
    <row r="127" spans="1:33" s="1" customFormat="1" ht="40.5" customHeight="1" x14ac:dyDescent="0.25">
      <c r="A127" s="252" t="s">
        <v>7</v>
      </c>
      <c r="B127" s="261" t="s">
        <v>279</v>
      </c>
      <c r="C127" s="140" t="s">
        <v>157</v>
      </c>
      <c r="D127" s="137">
        <v>536.79999999999995</v>
      </c>
      <c r="E127" s="140" t="s">
        <v>182</v>
      </c>
      <c r="F127" s="83">
        <v>7</v>
      </c>
      <c r="G127" s="246"/>
      <c r="H127" s="256" t="s">
        <v>295</v>
      </c>
      <c r="I127" s="308"/>
      <c r="J127" s="308"/>
      <c r="K127" s="203"/>
      <c r="L127" s="200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s="1" customFormat="1" ht="39" customHeight="1" x14ac:dyDescent="0.25">
      <c r="A128" s="177" t="s">
        <v>7</v>
      </c>
      <c r="B128" s="191" t="s">
        <v>158</v>
      </c>
      <c r="C128" s="146" t="s">
        <v>159</v>
      </c>
      <c r="D128" s="143">
        <v>40</v>
      </c>
      <c r="E128" s="146" t="s">
        <v>182</v>
      </c>
      <c r="F128" s="148">
        <v>4</v>
      </c>
      <c r="G128" s="147"/>
      <c r="H128" s="211" t="s">
        <v>295</v>
      </c>
      <c r="I128" s="308"/>
      <c r="J128" s="308"/>
      <c r="K128" s="203"/>
      <c r="L128" s="20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s="1" customFormat="1" ht="25.5" x14ac:dyDescent="0.25">
      <c r="A129" s="177" t="s">
        <v>7</v>
      </c>
      <c r="B129" s="191" t="s">
        <v>160</v>
      </c>
      <c r="C129" s="146" t="s">
        <v>161</v>
      </c>
      <c r="D129" s="143">
        <v>190</v>
      </c>
      <c r="E129" s="146" t="s">
        <v>182</v>
      </c>
      <c r="F129" s="148">
        <v>23</v>
      </c>
      <c r="G129" s="147"/>
      <c r="H129" s="211" t="s">
        <v>295</v>
      </c>
      <c r="I129" s="308"/>
      <c r="J129" s="308"/>
      <c r="K129" s="203"/>
      <c r="L129" s="20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s="1" customFormat="1" ht="39" customHeight="1" thickBot="1" x14ac:dyDescent="0.3">
      <c r="A130" s="253" t="s">
        <v>7</v>
      </c>
      <c r="B130" s="192" t="s">
        <v>162</v>
      </c>
      <c r="C130" s="134" t="s">
        <v>163</v>
      </c>
      <c r="D130" s="145">
        <v>150</v>
      </c>
      <c r="E130" s="134" t="s">
        <v>182</v>
      </c>
      <c r="F130" s="135">
        <v>9</v>
      </c>
      <c r="G130" s="136"/>
      <c r="H130" s="254" t="s">
        <v>295</v>
      </c>
      <c r="I130" s="308"/>
      <c r="J130" s="308"/>
      <c r="K130" s="209"/>
      <c r="L130" s="291"/>
      <c r="M130" s="29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5.75" thickBot="1" x14ac:dyDescent="0.3">
      <c r="A131" s="267"/>
      <c r="B131" s="268" t="s">
        <v>291</v>
      </c>
      <c r="C131" s="269"/>
      <c r="D131" s="270">
        <f>SUM(D120:D130)</f>
        <v>2167.1999999999998</v>
      </c>
      <c r="E131" s="269"/>
      <c r="F131" s="269">
        <f>SUM(F120:F130)</f>
        <v>101</v>
      </c>
      <c r="G131" s="269">
        <f>SUM(G120:G130)</f>
        <v>15</v>
      </c>
      <c r="H131" s="271"/>
      <c r="I131" s="330"/>
      <c r="J131" s="332"/>
      <c r="K131" s="204"/>
    </row>
    <row r="132" spans="1:33" x14ac:dyDescent="0.25">
      <c r="A132" s="3"/>
      <c r="B132" s="129"/>
      <c r="C132" s="3"/>
      <c r="D132" s="130"/>
      <c r="I132" s="313"/>
      <c r="J132" s="313"/>
    </row>
    <row r="133" spans="1:33" x14ac:dyDescent="0.25">
      <c r="A133" s="3"/>
      <c r="B133" s="129"/>
      <c r="C133" s="300"/>
      <c r="D133" s="329"/>
      <c r="J133" s="331"/>
    </row>
    <row r="134" spans="1:33" x14ac:dyDescent="0.25">
      <c r="A134" s="3"/>
      <c r="B134" s="129"/>
      <c r="C134" s="300"/>
      <c r="D134" s="329"/>
    </row>
    <row r="135" spans="1:33" x14ac:dyDescent="0.25">
      <c r="A135" s="3"/>
      <c r="B135" s="129"/>
      <c r="C135" s="300"/>
      <c r="D135" s="329"/>
    </row>
    <row r="136" spans="1:33" x14ac:dyDescent="0.25">
      <c r="A136" s="3"/>
      <c r="B136" s="129"/>
      <c r="C136" s="3"/>
      <c r="D136" s="130"/>
    </row>
    <row r="137" spans="1:33" x14ac:dyDescent="0.25">
      <c r="A137" s="3"/>
      <c r="B137" s="129"/>
      <c r="C137" s="3"/>
      <c r="D137" s="130"/>
      <c r="E137" s="315"/>
    </row>
    <row r="138" spans="1:33" x14ac:dyDescent="0.25">
      <c r="A138" s="3"/>
      <c r="B138" s="129"/>
      <c r="C138" s="3"/>
      <c r="D138" s="130"/>
    </row>
    <row r="139" spans="1:33" x14ac:dyDescent="0.25">
      <c r="A139" s="3"/>
      <c r="B139" s="129"/>
      <c r="C139" s="3"/>
      <c r="D139" s="130"/>
    </row>
    <row r="140" spans="1:33" x14ac:dyDescent="0.25">
      <c r="A140" s="3"/>
      <c r="B140" s="129"/>
      <c r="C140" s="3"/>
      <c r="D140" s="130"/>
    </row>
    <row r="141" spans="1:33" x14ac:dyDescent="0.25">
      <c r="A141" s="3"/>
      <c r="B141" s="129"/>
      <c r="C141" s="3"/>
      <c r="D141" s="130"/>
    </row>
    <row r="142" spans="1:33" x14ac:dyDescent="0.25">
      <c r="A142" s="3"/>
      <c r="B142" s="129"/>
      <c r="C142" s="3"/>
      <c r="D142" s="130"/>
    </row>
    <row r="143" spans="1:33" x14ac:dyDescent="0.25">
      <c r="A143" s="3"/>
      <c r="B143" s="129"/>
      <c r="C143" s="3"/>
      <c r="D143" s="130"/>
    </row>
    <row r="144" spans="1:33" x14ac:dyDescent="0.25">
      <c r="A144" s="3"/>
      <c r="B144" s="129"/>
      <c r="C144" s="3"/>
      <c r="D144" s="130"/>
    </row>
    <row r="145" spans="1:4" x14ac:dyDescent="0.25">
      <c r="A145" s="3"/>
      <c r="B145" s="129"/>
      <c r="C145" s="3"/>
      <c r="D145" s="130"/>
    </row>
    <row r="146" spans="1:4" x14ac:dyDescent="0.25">
      <c r="A146" s="3"/>
      <c r="B146" s="129"/>
      <c r="C146" s="3"/>
      <c r="D146" s="130"/>
    </row>
    <row r="147" spans="1:4" x14ac:dyDescent="0.25">
      <c r="A147" s="3"/>
      <c r="B147" s="129"/>
      <c r="C147" s="3"/>
      <c r="D147" s="130"/>
    </row>
    <row r="148" spans="1:4" x14ac:dyDescent="0.25">
      <c r="A148" s="3"/>
      <c r="B148" s="129"/>
      <c r="C148" s="3"/>
      <c r="D148" s="130"/>
    </row>
    <row r="149" spans="1:4" x14ac:dyDescent="0.25">
      <c r="A149" s="3"/>
      <c r="B149" s="129"/>
      <c r="C149" s="3"/>
      <c r="D149" s="130"/>
    </row>
  </sheetData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3" manualBreakCount="3">
    <brk id="38" max="14" man="1"/>
    <brk id="75" max="14" man="1"/>
    <brk id="8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D1" zoomScaleNormal="100" workbookViewId="0">
      <pane ySplit="1" topLeftCell="A19" activePane="bottomLeft" state="frozen"/>
      <selection activeCell="B1" sqref="B1"/>
      <selection pane="bottomLeft" activeCell="J33" sqref="J33"/>
    </sheetView>
  </sheetViews>
  <sheetFormatPr defaultRowHeight="12.75" x14ac:dyDescent="0.2"/>
  <cols>
    <col min="1" max="1" width="6.42578125" style="39" customWidth="1"/>
    <col min="2" max="2" width="7.140625" style="39" customWidth="1"/>
    <col min="3" max="3" width="23.7109375" style="39" customWidth="1"/>
    <col min="4" max="4" width="37.5703125" style="39" customWidth="1"/>
    <col min="5" max="5" width="7.85546875" style="39" customWidth="1"/>
    <col min="6" max="6" width="13.28515625" style="39" customWidth="1"/>
    <col min="7" max="7" width="4.85546875" style="39" customWidth="1"/>
    <col min="8" max="8" width="6.28515625" style="39" customWidth="1"/>
    <col min="9" max="9" width="39.28515625" style="39" customWidth="1"/>
    <col min="10" max="10" width="23.42578125" style="39" customWidth="1"/>
    <col min="11" max="11" width="18" style="39" customWidth="1"/>
    <col min="12" max="12" width="37.7109375" style="81" customWidth="1"/>
    <col min="13" max="13" width="51.28515625" style="39" customWidth="1"/>
    <col min="14" max="16384" width="9.140625" style="39"/>
  </cols>
  <sheetData>
    <row r="1" spans="1:14" ht="63.75" x14ac:dyDescent="0.2">
      <c r="A1" s="37" t="s">
        <v>0</v>
      </c>
      <c r="B1" s="37" t="s">
        <v>27</v>
      </c>
      <c r="C1" s="37" t="s">
        <v>1</v>
      </c>
      <c r="D1" s="37" t="s">
        <v>2</v>
      </c>
      <c r="E1" s="38" t="s">
        <v>28</v>
      </c>
      <c r="F1" s="37" t="s">
        <v>4</v>
      </c>
      <c r="G1" s="37" t="s">
        <v>29</v>
      </c>
      <c r="H1" s="37" t="s">
        <v>6</v>
      </c>
      <c r="I1" s="37" t="s">
        <v>8</v>
      </c>
      <c r="J1" s="37" t="s">
        <v>30</v>
      </c>
      <c r="K1" s="37" t="s">
        <v>9</v>
      </c>
      <c r="L1" s="110" t="s">
        <v>253</v>
      </c>
      <c r="M1" s="94" t="s">
        <v>135</v>
      </c>
    </row>
    <row r="2" spans="1:14" ht="36" customHeight="1" x14ac:dyDescent="0.2">
      <c r="A2" s="40" t="s">
        <v>31</v>
      </c>
      <c r="B2" s="40">
        <v>1037</v>
      </c>
      <c r="C2" s="41" t="s">
        <v>248</v>
      </c>
      <c r="D2" s="42" t="s">
        <v>195</v>
      </c>
      <c r="E2" s="107">
        <v>437.5</v>
      </c>
      <c r="F2" s="40" t="s">
        <v>182</v>
      </c>
      <c r="G2" s="111">
        <v>19</v>
      </c>
      <c r="H2" s="43">
        <v>20</v>
      </c>
      <c r="I2" s="113" t="s">
        <v>247</v>
      </c>
      <c r="J2" s="36"/>
      <c r="K2" s="46" t="s">
        <v>255</v>
      </c>
      <c r="L2" s="91" t="s">
        <v>254</v>
      </c>
      <c r="M2" s="89"/>
    </row>
    <row r="3" spans="1:14" ht="38.25" customHeight="1" x14ac:dyDescent="0.2">
      <c r="A3" s="45" t="s">
        <v>31</v>
      </c>
      <c r="B3" s="45">
        <v>1037</v>
      </c>
      <c r="C3" s="46" t="s">
        <v>137</v>
      </c>
      <c r="D3" s="47" t="s">
        <v>35</v>
      </c>
      <c r="E3" s="72">
        <v>441.7</v>
      </c>
      <c r="F3" s="40" t="s">
        <v>182</v>
      </c>
      <c r="G3" s="59">
        <v>23</v>
      </c>
      <c r="H3" s="50">
        <v>17</v>
      </c>
      <c r="I3" s="113" t="s">
        <v>247</v>
      </c>
      <c r="J3" s="36"/>
      <c r="K3" s="46" t="s">
        <v>255</v>
      </c>
      <c r="L3" s="91" t="s">
        <v>254</v>
      </c>
      <c r="M3" s="89"/>
      <c r="N3" s="51" t="e">
        <f>SUM(#REF!)</f>
        <v>#REF!</v>
      </c>
    </row>
    <row r="4" spans="1:14" ht="27" customHeight="1" x14ac:dyDescent="0.2">
      <c r="A4" s="45" t="s">
        <v>31</v>
      </c>
      <c r="B4" s="45">
        <v>1037</v>
      </c>
      <c r="C4" s="46" t="s">
        <v>249</v>
      </c>
      <c r="D4" s="47" t="s">
        <v>250</v>
      </c>
      <c r="E4" s="72">
        <v>619.5</v>
      </c>
      <c r="F4" s="40" t="s">
        <v>182</v>
      </c>
      <c r="G4" s="59">
        <v>45</v>
      </c>
      <c r="H4" s="43">
        <v>14</v>
      </c>
      <c r="I4" s="113" t="s">
        <v>247</v>
      </c>
      <c r="J4" s="36"/>
      <c r="K4" s="46" t="s">
        <v>255</v>
      </c>
      <c r="L4" s="91" t="s">
        <v>254</v>
      </c>
      <c r="M4" s="89"/>
    </row>
    <row r="5" spans="1:14" ht="32.25" customHeight="1" x14ac:dyDescent="0.2">
      <c r="A5" s="45" t="s">
        <v>31</v>
      </c>
      <c r="B5" s="45">
        <v>1037</v>
      </c>
      <c r="C5" s="46" t="s">
        <v>197</v>
      </c>
      <c r="D5" s="47" t="s">
        <v>196</v>
      </c>
      <c r="E5" s="72">
        <v>130.1</v>
      </c>
      <c r="F5" s="40" t="s">
        <v>182</v>
      </c>
      <c r="G5" s="59">
        <v>6</v>
      </c>
      <c r="H5" s="43">
        <v>4</v>
      </c>
      <c r="I5" s="113" t="s">
        <v>247</v>
      </c>
      <c r="J5" s="36"/>
      <c r="K5" s="46" t="s">
        <v>255</v>
      </c>
      <c r="L5" s="91" t="s">
        <v>254</v>
      </c>
      <c r="M5" s="89"/>
    </row>
    <row r="6" spans="1:14" ht="42" customHeight="1" x14ac:dyDescent="0.2">
      <c r="A6" s="45" t="s">
        <v>31</v>
      </c>
      <c r="B6" s="45">
        <v>1037</v>
      </c>
      <c r="C6" s="46" t="s">
        <v>129</v>
      </c>
      <c r="D6" s="47" t="s">
        <v>33</v>
      </c>
      <c r="E6" s="72">
        <v>382.2</v>
      </c>
      <c r="F6" s="40" t="s">
        <v>182</v>
      </c>
      <c r="G6" s="59">
        <v>33</v>
      </c>
      <c r="H6" s="50">
        <v>0</v>
      </c>
      <c r="I6" s="113" t="s">
        <v>247</v>
      </c>
      <c r="J6" s="36"/>
      <c r="K6" s="46" t="s">
        <v>255</v>
      </c>
      <c r="L6" s="91" t="s">
        <v>254</v>
      </c>
      <c r="M6" s="89"/>
    </row>
    <row r="7" spans="1:14" ht="38.25" customHeight="1" x14ac:dyDescent="0.2">
      <c r="A7" s="45" t="s">
        <v>31</v>
      </c>
      <c r="B7" s="45">
        <v>1037</v>
      </c>
      <c r="C7" s="46" t="s">
        <v>128</v>
      </c>
      <c r="D7" s="47" t="s">
        <v>251</v>
      </c>
      <c r="E7" s="112">
        <v>82.3</v>
      </c>
      <c r="F7" s="40" t="s">
        <v>182</v>
      </c>
      <c r="G7" s="59">
        <v>3</v>
      </c>
      <c r="H7" s="50">
        <v>3</v>
      </c>
      <c r="I7" s="113" t="s">
        <v>247</v>
      </c>
      <c r="J7" s="36"/>
      <c r="K7" s="46" t="s">
        <v>255</v>
      </c>
      <c r="L7" s="91" t="s">
        <v>254</v>
      </c>
      <c r="M7" s="89"/>
    </row>
    <row r="8" spans="1:14" ht="26.25" customHeight="1" x14ac:dyDescent="0.2">
      <c r="A8" s="45"/>
      <c r="B8" s="45"/>
      <c r="C8" s="52" t="s">
        <v>36</v>
      </c>
      <c r="D8" s="47"/>
      <c r="E8" s="49"/>
      <c r="F8" s="45"/>
      <c r="G8" s="45"/>
      <c r="H8" s="53"/>
      <c r="I8" s="54"/>
      <c r="J8" s="48"/>
      <c r="K8" s="45"/>
      <c r="L8" s="92"/>
      <c r="M8" s="95"/>
    </row>
    <row r="9" spans="1:14" ht="20.100000000000001" customHeight="1" x14ac:dyDescent="0.2">
      <c r="A9" s="45" t="s">
        <v>31</v>
      </c>
      <c r="B9" s="45">
        <v>1031</v>
      </c>
      <c r="C9" s="46" t="s">
        <v>37</v>
      </c>
      <c r="D9" s="47" t="s">
        <v>38</v>
      </c>
      <c r="E9" s="49">
        <v>32.6</v>
      </c>
      <c r="F9" s="40" t="s">
        <v>182</v>
      </c>
      <c r="G9" s="45">
        <v>2</v>
      </c>
      <c r="H9" s="53"/>
      <c r="J9" s="48"/>
      <c r="K9" s="45" t="s">
        <v>39</v>
      </c>
      <c r="L9" s="46" t="s">
        <v>205</v>
      </c>
      <c r="M9" s="36"/>
    </row>
    <row r="10" spans="1:14" ht="20.100000000000001" customHeight="1" x14ac:dyDescent="0.2">
      <c r="A10" s="45" t="s">
        <v>31</v>
      </c>
      <c r="B10" s="45">
        <v>1031</v>
      </c>
      <c r="C10" s="46" t="s">
        <v>40</v>
      </c>
      <c r="D10" s="47" t="s">
        <v>41</v>
      </c>
      <c r="E10" s="49">
        <v>135.19999999999999</v>
      </c>
      <c r="F10" s="40" t="s">
        <v>182</v>
      </c>
      <c r="G10" s="45">
        <v>3</v>
      </c>
      <c r="H10" s="53"/>
      <c r="I10" s="48" t="s">
        <v>42</v>
      </c>
      <c r="J10" s="48"/>
      <c r="K10" s="45" t="s">
        <v>39</v>
      </c>
      <c r="L10" s="91"/>
      <c r="M10" s="36"/>
    </row>
    <row r="11" spans="1:14" ht="20.100000000000001" customHeight="1" x14ac:dyDescent="0.2">
      <c r="A11" s="45" t="s">
        <v>31</v>
      </c>
      <c r="B11" s="45">
        <v>1031</v>
      </c>
      <c r="C11" s="46" t="s">
        <v>147</v>
      </c>
      <c r="D11" s="47" t="s">
        <v>44</v>
      </c>
      <c r="E11" s="49">
        <v>22.7</v>
      </c>
      <c r="F11" s="40" t="s">
        <v>182</v>
      </c>
      <c r="G11" s="45">
        <v>1</v>
      </c>
      <c r="H11" s="53"/>
      <c r="J11" s="48"/>
      <c r="K11" s="45" t="s">
        <v>39</v>
      </c>
      <c r="L11" s="46" t="s">
        <v>205</v>
      </c>
      <c r="M11" s="36"/>
    </row>
    <row r="12" spans="1:14" ht="20.100000000000001" customHeight="1" x14ac:dyDescent="0.2">
      <c r="A12" s="45" t="s">
        <v>31</v>
      </c>
      <c r="B12" s="45">
        <v>1031</v>
      </c>
      <c r="C12" s="46" t="s">
        <v>147</v>
      </c>
      <c r="D12" s="55" t="s">
        <v>45</v>
      </c>
      <c r="E12" s="49">
        <v>232.1</v>
      </c>
      <c r="F12" s="40" t="s">
        <v>182</v>
      </c>
      <c r="G12" s="45">
        <v>11</v>
      </c>
      <c r="H12" s="53"/>
      <c r="J12" s="48"/>
      <c r="K12" s="45" t="s">
        <v>39</v>
      </c>
      <c r="L12" s="46" t="s">
        <v>205</v>
      </c>
      <c r="M12" s="36"/>
    </row>
    <row r="13" spans="1:14" ht="27.75" customHeight="1" x14ac:dyDescent="0.2">
      <c r="A13" s="45" t="s">
        <v>31</v>
      </c>
      <c r="B13" s="45">
        <v>1037</v>
      </c>
      <c r="C13" s="46" t="s">
        <v>46</v>
      </c>
      <c r="D13" s="47" t="s">
        <v>47</v>
      </c>
      <c r="E13" s="49">
        <v>181.6</v>
      </c>
      <c r="F13" s="40" t="s">
        <v>182</v>
      </c>
      <c r="G13" s="45">
        <v>8</v>
      </c>
      <c r="H13" s="53"/>
      <c r="I13" s="48" t="s">
        <v>48</v>
      </c>
      <c r="J13" s="90" t="s">
        <v>49</v>
      </c>
      <c r="K13" s="45" t="s">
        <v>39</v>
      </c>
      <c r="L13" s="97" t="s">
        <v>198</v>
      </c>
      <c r="M13" s="36"/>
    </row>
    <row r="14" spans="1:14" ht="27" customHeight="1" x14ac:dyDescent="0.2">
      <c r="A14" s="45" t="s">
        <v>31</v>
      </c>
      <c r="B14" s="45">
        <v>1037</v>
      </c>
      <c r="C14" s="96" t="s">
        <v>52</v>
      </c>
      <c r="D14" s="47" t="s">
        <v>53</v>
      </c>
      <c r="E14" s="49">
        <v>598.79999999999995</v>
      </c>
      <c r="F14" s="40" t="s">
        <v>182</v>
      </c>
      <c r="G14" s="45">
        <v>25</v>
      </c>
      <c r="H14" s="53"/>
      <c r="I14" s="48" t="s">
        <v>138</v>
      </c>
      <c r="J14" s="73" t="s">
        <v>54</v>
      </c>
      <c r="K14" s="45" t="s">
        <v>39</v>
      </c>
      <c r="L14" s="97" t="s">
        <v>141</v>
      </c>
      <c r="M14" s="36"/>
    </row>
    <row r="15" spans="1:14" ht="20.100000000000001" customHeight="1" x14ac:dyDescent="0.2">
      <c r="A15" s="45" t="s">
        <v>31</v>
      </c>
      <c r="B15" s="45">
        <v>1037</v>
      </c>
      <c r="C15" s="46" t="s">
        <v>52</v>
      </c>
      <c r="D15" s="47" t="s">
        <v>53</v>
      </c>
      <c r="E15" s="49">
        <v>50.1</v>
      </c>
      <c r="F15" s="56" t="s">
        <v>182</v>
      </c>
      <c r="G15" s="45">
        <v>0</v>
      </c>
      <c r="H15" s="53"/>
      <c r="I15" s="89" t="s">
        <v>252</v>
      </c>
      <c r="J15" s="47"/>
      <c r="K15" s="45" t="s">
        <v>39</v>
      </c>
      <c r="L15" s="91"/>
      <c r="M15" s="36"/>
    </row>
    <row r="16" spans="1:14" ht="20.100000000000001" customHeight="1" x14ac:dyDescent="0.2">
      <c r="A16" s="45" t="s">
        <v>31</v>
      </c>
      <c r="B16" s="45">
        <v>1037</v>
      </c>
      <c r="C16" s="46" t="s">
        <v>52</v>
      </c>
      <c r="D16" s="47" t="s">
        <v>55</v>
      </c>
      <c r="E16" s="49">
        <v>166.1</v>
      </c>
      <c r="F16" s="40" t="s">
        <v>182</v>
      </c>
      <c r="G16" s="45">
        <v>6</v>
      </c>
      <c r="H16" s="53"/>
      <c r="I16" s="36"/>
      <c r="J16" s="48"/>
      <c r="K16" s="45" t="s">
        <v>39</v>
      </c>
      <c r="L16" s="46" t="s">
        <v>205</v>
      </c>
      <c r="M16" s="36"/>
    </row>
    <row r="17" spans="1:14" ht="20.100000000000001" customHeight="1" x14ac:dyDescent="0.2">
      <c r="A17" s="45" t="s">
        <v>31</v>
      </c>
      <c r="B17" s="45">
        <v>1037</v>
      </c>
      <c r="C17" s="46" t="s">
        <v>56</v>
      </c>
      <c r="D17" s="47" t="s">
        <v>57</v>
      </c>
      <c r="E17" s="49">
        <v>155.6</v>
      </c>
      <c r="F17" s="40" t="s">
        <v>182</v>
      </c>
      <c r="G17" s="45">
        <v>16</v>
      </c>
      <c r="H17" s="53"/>
      <c r="I17" s="36"/>
      <c r="J17" s="48"/>
      <c r="K17" s="45" t="s">
        <v>39</v>
      </c>
      <c r="L17" s="46" t="s">
        <v>205</v>
      </c>
      <c r="M17" s="36"/>
    </row>
    <row r="18" spans="1:14" ht="20.100000000000001" customHeight="1" x14ac:dyDescent="0.2">
      <c r="A18" s="45" t="s">
        <v>31</v>
      </c>
      <c r="B18" s="45">
        <v>1037</v>
      </c>
      <c r="C18" s="46" t="s">
        <v>58</v>
      </c>
      <c r="D18" s="47" t="s">
        <v>59</v>
      </c>
      <c r="E18" s="49">
        <v>5.5</v>
      </c>
      <c r="F18" s="40" t="s">
        <v>182</v>
      </c>
      <c r="G18" s="45">
        <v>0</v>
      </c>
      <c r="H18" s="53"/>
      <c r="I18" s="36"/>
      <c r="J18" s="48"/>
      <c r="K18" s="45" t="s">
        <v>39</v>
      </c>
      <c r="L18" s="46" t="s">
        <v>205</v>
      </c>
      <c r="M18" s="36"/>
    </row>
    <row r="19" spans="1:14" ht="20.100000000000001" customHeight="1" x14ac:dyDescent="0.2">
      <c r="A19" s="45" t="s">
        <v>31</v>
      </c>
      <c r="B19" s="45">
        <v>1037</v>
      </c>
      <c r="C19" s="46" t="s">
        <v>58</v>
      </c>
      <c r="D19" s="47" t="s">
        <v>60</v>
      </c>
      <c r="E19" s="49">
        <v>32.299999999999997</v>
      </c>
      <c r="F19" s="40" t="s">
        <v>182</v>
      </c>
      <c r="G19" s="45">
        <v>1</v>
      </c>
      <c r="H19" s="53"/>
      <c r="I19" s="36" t="s">
        <v>206</v>
      </c>
      <c r="J19" s="48"/>
      <c r="K19" s="45" t="s">
        <v>39</v>
      </c>
      <c r="L19" s="46" t="s">
        <v>205</v>
      </c>
      <c r="M19" s="36"/>
    </row>
    <row r="20" spans="1:14" ht="24.75" customHeight="1" x14ac:dyDescent="0.2">
      <c r="A20" s="45" t="s">
        <v>31</v>
      </c>
      <c r="B20" s="45">
        <v>1037</v>
      </c>
      <c r="C20" s="46" t="s">
        <v>58</v>
      </c>
      <c r="D20" s="47" t="s">
        <v>61</v>
      </c>
      <c r="E20" s="49">
        <v>76.099999999999994</v>
      </c>
      <c r="F20" s="45">
        <v>63</v>
      </c>
      <c r="G20" s="45">
        <v>0</v>
      </c>
      <c r="H20" s="50">
        <v>3</v>
      </c>
      <c r="I20" s="48" t="s">
        <v>62</v>
      </c>
      <c r="J20" s="90" t="s">
        <v>63</v>
      </c>
      <c r="K20" s="45" t="s">
        <v>39</v>
      </c>
      <c r="L20" s="98" t="s">
        <v>146</v>
      </c>
      <c r="M20" s="88" t="s">
        <v>131</v>
      </c>
    </row>
    <row r="21" spans="1:14" ht="20.100000000000001" customHeight="1" x14ac:dyDescent="0.2">
      <c r="A21" s="45" t="s">
        <v>31</v>
      </c>
      <c r="B21" s="45">
        <v>1037</v>
      </c>
      <c r="C21" s="46" t="s">
        <v>58</v>
      </c>
      <c r="D21" s="47" t="s">
        <v>64</v>
      </c>
      <c r="E21" s="49">
        <v>57.2</v>
      </c>
      <c r="F21" s="45">
        <v>63</v>
      </c>
      <c r="G21" s="45">
        <v>0</v>
      </c>
      <c r="H21" s="50">
        <v>2</v>
      </c>
      <c r="J21" s="48"/>
      <c r="K21" s="45" t="s">
        <v>39</v>
      </c>
      <c r="L21" s="46" t="s">
        <v>205</v>
      </c>
      <c r="M21" s="88" t="s">
        <v>131</v>
      </c>
    </row>
    <row r="22" spans="1:14" ht="24.75" customHeight="1" x14ac:dyDescent="0.2">
      <c r="A22" s="45" t="s">
        <v>31</v>
      </c>
      <c r="B22" s="45"/>
      <c r="C22" s="52" t="s">
        <v>178</v>
      </c>
      <c r="D22" s="65"/>
      <c r="E22" s="58"/>
      <c r="F22" s="45"/>
      <c r="G22" s="45"/>
      <c r="H22" s="45"/>
      <c r="I22" s="48"/>
      <c r="J22" s="48"/>
      <c r="K22" s="45"/>
      <c r="L22" s="92"/>
      <c r="M22" s="36"/>
    </row>
    <row r="23" spans="1:14" ht="30" customHeight="1" x14ac:dyDescent="0.2">
      <c r="A23" s="45" t="s">
        <v>31</v>
      </c>
      <c r="B23" s="45">
        <v>1031</v>
      </c>
      <c r="C23" s="96" t="s">
        <v>66</v>
      </c>
      <c r="D23" s="47" t="s">
        <v>67</v>
      </c>
      <c r="E23" s="100">
        <v>580.29999999999995</v>
      </c>
      <c r="F23" s="40" t="s">
        <v>182</v>
      </c>
      <c r="G23" s="45">
        <v>41</v>
      </c>
      <c r="H23" s="45"/>
      <c r="I23" s="109" t="s">
        <v>210</v>
      </c>
      <c r="J23" s="48"/>
      <c r="K23" s="45" t="s">
        <v>39</v>
      </c>
      <c r="L23" s="91" t="s">
        <v>177</v>
      </c>
      <c r="M23" s="36" t="s">
        <v>134</v>
      </c>
    </row>
    <row r="24" spans="1:14" ht="20.100000000000001" customHeight="1" x14ac:dyDescent="0.2">
      <c r="A24" s="45" t="s">
        <v>31</v>
      </c>
      <c r="B24" s="45">
        <v>1031</v>
      </c>
      <c r="C24" s="96" t="s">
        <v>73</v>
      </c>
      <c r="D24" s="47" t="s">
        <v>74</v>
      </c>
      <c r="E24" s="100">
        <v>150.6</v>
      </c>
      <c r="F24" s="40" t="s">
        <v>182</v>
      </c>
      <c r="G24" s="45">
        <v>2</v>
      </c>
      <c r="H24" s="45"/>
      <c r="I24" s="109" t="s">
        <v>211</v>
      </c>
      <c r="J24" s="48"/>
      <c r="K24" s="45" t="s">
        <v>39</v>
      </c>
      <c r="L24" s="91" t="s">
        <v>177</v>
      </c>
      <c r="M24" s="36" t="s">
        <v>134</v>
      </c>
    </row>
    <row r="25" spans="1:14" ht="20.100000000000001" customHeight="1" x14ac:dyDescent="0.2">
      <c r="A25" s="45"/>
      <c r="B25" s="45"/>
      <c r="C25" s="96" t="s">
        <v>179</v>
      </c>
      <c r="D25" s="47" t="s">
        <v>180</v>
      </c>
      <c r="E25" s="49">
        <v>635.5</v>
      </c>
      <c r="F25" s="40" t="s">
        <v>182</v>
      </c>
      <c r="G25" s="85">
        <v>16</v>
      </c>
      <c r="H25" s="45"/>
      <c r="I25" s="48"/>
      <c r="J25" s="48"/>
      <c r="K25" s="45"/>
      <c r="L25" s="91" t="s">
        <v>177</v>
      </c>
      <c r="M25" s="36"/>
    </row>
    <row r="26" spans="1:14" ht="28.5" customHeight="1" x14ac:dyDescent="0.2">
      <c r="A26" s="45" t="s">
        <v>31</v>
      </c>
      <c r="B26" s="45">
        <v>1031</v>
      </c>
      <c r="C26" s="96" t="s">
        <v>70</v>
      </c>
      <c r="D26" s="47" t="s">
        <v>71</v>
      </c>
      <c r="E26" s="49">
        <v>380</v>
      </c>
      <c r="F26" s="40" t="s">
        <v>182</v>
      </c>
      <c r="G26" s="45">
        <v>19</v>
      </c>
      <c r="H26" s="45"/>
      <c r="I26" s="48" t="s">
        <v>72</v>
      </c>
      <c r="J26" s="48"/>
      <c r="K26" s="45" t="s">
        <v>39</v>
      </c>
      <c r="L26" s="91" t="s">
        <v>177</v>
      </c>
      <c r="M26" s="36" t="s">
        <v>134</v>
      </c>
    </row>
    <row r="27" spans="1:14" ht="20.100000000000001" customHeight="1" x14ac:dyDescent="0.2">
      <c r="A27" s="45" t="s">
        <v>31</v>
      </c>
      <c r="B27" s="45">
        <v>1037</v>
      </c>
      <c r="C27" s="96" t="s">
        <v>75</v>
      </c>
      <c r="D27" s="47" t="s">
        <v>76</v>
      </c>
      <c r="E27" s="49">
        <v>464</v>
      </c>
      <c r="F27" s="40" t="s">
        <v>182</v>
      </c>
      <c r="G27" s="45">
        <v>37</v>
      </c>
      <c r="H27" s="45"/>
      <c r="I27" s="48"/>
      <c r="J27" s="48"/>
      <c r="K27" s="45" t="s">
        <v>39</v>
      </c>
      <c r="L27" s="91" t="s">
        <v>177</v>
      </c>
      <c r="M27" s="36" t="s">
        <v>134</v>
      </c>
    </row>
    <row r="28" spans="1:14" ht="20.100000000000001" customHeight="1" x14ac:dyDescent="0.2">
      <c r="A28" s="45" t="s">
        <v>31</v>
      </c>
      <c r="B28" s="45">
        <v>1037</v>
      </c>
      <c r="C28" s="96" t="s">
        <v>77</v>
      </c>
      <c r="D28" s="47" t="s">
        <v>150</v>
      </c>
      <c r="E28" s="49">
        <v>175</v>
      </c>
      <c r="F28" s="40" t="s">
        <v>182</v>
      </c>
      <c r="G28" s="45">
        <v>11</v>
      </c>
      <c r="H28" s="45"/>
      <c r="I28" s="48" t="s">
        <v>79</v>
      </c>
      <c r="J28" s="48"/>
      <c r="K28" s="45" t="s">
        <v>39</v>
      </c>
      <c r="L28" s="91" t="s">
        <v>177</v>
      </c>
      <c r="M28" s="36" t="s">
        <v>134</v>
      </c>
    </row>
    <row r="29" spans="1:14" ht="20.100000000000001" customHeight="1" x14ac:dyDescent="0.2">
      <c r="A29" s="45" t="s">
        <v>31</v>
      </c>
      <c r="B29" s="45">
        <v>1037</v>
      </c>
      <c r="C29" s="96" t="s">
        <v>68</v>
      </c>
      <c r="D29" s="47" t="s">
        <v>80</v>
      </c>
      <c r="E29" s="49">
        <v>74</v>
      </c>
      <c r="F29" s="40" t="s">
        <v>182</v>
      </c>
      <c r="G29" s="45">
        <v>5</v>
      </c>
      <c r="H29" s="45"/>
      <c r="I29" s="48"/>
      <c r="J29" s="48"/>
      <c r="K29" s="45" t="s">
        <v>39</v>
      </c>
      <c r="L29" s="91" t="s">
        <v>177</v>
      </c>
      <c r="M29" s="36" t="s">
        <v>134</v>
      </c>
    </row>
    <row r="30" spans="1:14" ht="20.100000000000001" customHeight="1" x14ac:dyDescent="0.2">
      <c r="A30" s="45" t="s">
        <v>31</v>
      </c>
      <c r="B30" s="45">
        <v>1037</v>
      </c>
      <c r="C30" s="96" t="s">
        <v>81</v>
      </c>
      <c r="D30" s="47" t="s">
        <v>149</v>
      </c>
      <c r="E30" s="49">
        <v>399.8</v>
      </c>
      <c r="F30" s="40" t="s">
        <v>182</v>
      </c>
      <c r="G30" s="45">
        <v>42</v>
      </c>
      <c r="I30" s="48" t="s">
        <v>83</v>
      </c>
      <c r="J30" s="48"/>
      <c r="K30" s="45" t="s">
        <v>39</v>
      </c>
      <c r="L30" s="91" t="s">
        <v>177</v>
      </c>
      <c r="M30" s="36" t="s">
        <v>134</v>
      </c>
    </row>
    <row r="31" spans="1:14" ht="20.100000000000001" customHeight="1" x14ac:dyDescent="0.2">
      <c r="A31" s="45"/>
      <c r="B31" s="45">
        <v>1037</v>
      </c>
      <c r="C31" s="96" t="s">
        <v>81</v>
      </c>
      <c r="D31" s="47" t="s">
        <v>84</v>
      </c>
      <c r="E31" s="49">
        <v>39.6</v>
      </c>
      <c r="F31" s="45">
        <v>63</v>
      </c>
      <c r="G31" s="45"/>
      <c r="H31" s="59">
        <v>5</v>
      </c>
      <c r="I31" s="84" t="s">
        <v>181</v>
      </c>
      <c r="J31" s="48"/>
      <c r="K31" s="45" t="s">
        <v>39</v>
      </c>
      <c r="L31" s="91" t="s">
        <v>177</v>
      </c>
      <c r="M31" s="88" t="s">
        <v>131</v>
      </c>
      <c r="N31" s="51" t="e">
        <f>SUM(E23,#REF!,E26,E24,E27,E28,E29,E30,E31)</f>
        <v>#REF!</v>
      </c>
    </row>
    <row r="32" spans="1:14" ht="49.5" customHeight="1" x14ac:dyDescent="0.2">
      <c r="A32" s="45" t="s">
        <v>31</v>
      </c>
      <c r="B32" s="45"/>
      <c r="C32" s="52" t="s">
        <v>185</v>
      </c>
      <c r="D32" s="47" t="s">
        <v>86</v>
      </c>
      <c r="E32" s="49"/>
      <c r="F32" s="45"/>
      <c r="G32" s="45"/>
      <c r="H32" s="45"/>
      <c r="I32" s="48"/>
      <c r="K32" s="45"/>
      <c r="L32" s="93"/>
      <c r="M32" s="95"/>
    </row>
    <row r="33" spans="1:14" ht="46.5" customHeight="1" x14ac:dyDescent="0.2">
      <c r="A33" s="45" t="s">
        <v>31</v>
      </c>
      <c r="B33" s="45">
        <v>1031</v>
      </c>
      <c r="C33" s="46" t="s">
        <v>191</v>
      </c>
      <c r="D33" s="47" t="s">
        <v>186</v>
      </c>
      <c r="E33" s="49">
        <v>637.5</v>
      </c>
      <c r="F33" s="45" t="s">
        <v>183</v>
      </c>
      <c r="G33" s="56">
        <v>35</v>
      </c>
      <c r="H33" s="45"/>
      <c r="I33" s="48" t="s">
        <v>90</v>
      </c>
      <c r="J33" s="48"/>
      <c r="K33" s="45" t="s">
        <v>39</v>
      </c>
      <c r="L33" s="91" t="s">
        <v>204</v>
      </c>
      <c r="M33" s="36"/>
    </row>
    <row r="34" spans="1:14" ht="26.25" customHeight="1" x14ac:dyDescent="0.2">
      <c r="A34" s="45" t="s">
        <v>31</v>
      </c>
      <c r="B34" s="45">
        <v>1037</v>
      </c>
      <c r="C34" s="46" t="s">
        <v>192</v>
      </c>
      <c r="D34" s="47" t="s">
        <v>188</v>
      </c>
      <c r="E34" s="61">
        <v>1665</v>
      </c>
      <c r="F34" s="86" t="s">
        <v>182</v>
      </c>
      <c r="G34" s="99">
        <v>22</v>
      </c>
      <c r="H34" s="45"/>
      <c r="I34" s="89" t="s">
        <v>209</v>
      </c>
      <c r="J34" s="48"/>
      <c r="K34" s="45" t="s">
        <v>39</v>
      </c>
      <c r="L34" s="91" t="s">
        <v>204</v>
      </c>
      <c r="M34" s="36"/>
    </row>
    <row r="35" spans="1:14" ht="25.5" x14ac:dyDescent="0.2">
      <c r="B35" s="87">
        <v>1031</v>
      </c>
      <c r="C35" s="46" t="s">
        <v>193</v>
      </c>
      <c r="D35" s="45" t="s">
        <v>187</v>
      </c>
      <c r="E35" s="87">
        <v>579.70000000000005</v>
      </c>
      <c r="F35" s="45" t="s">
        <v>184</v>
      </c>
      <c r="G35" s="87"/>
      <c r="H35" s="36"/>
      <c r="I35" s="36"/>
      <c r="J35" s="36"/>
      <c r="K35" s="45" t="s">
        <v>39</v>
      </c>
      <c r="L35" s="91" t="s">
        <v>204</v>
      </c>
      <c r="M35" s="36"/>
    </row>
    <row r="36" spans="1:14" ht="25.5" x14ac:dyDescent="0.2">
      <c r="B36" s="87">
        <v>1031</v>
      </c>
      <c r="C36" s="46" t="s">
        <v>194</v>
      </c>
      <c r="D36" s="45" t="s">
        <v>199</v>
      </c>
      <c r="E36" s="87">
        <v>1231.5</v>
      </c>
      <c r="F36" s="87" t="s">
        <v>190</v>
      </c>
      <c r="G36" s="87">
        <v>52</v>
      </c>
      <c r="H36" s="36"/>
      <c r="I36" s="36"/>
      <c r="J36" s="36"/>
      <c r="K36" s="45" t="s">
        <v>39</v>
      </c>
      <c r="L36" s="91" t="s">
        <v>204</v>
      </c>
      <c r="M36" s="36"/>
    </row>
    <row r="37" spans="1:14" x14ac:dyDescent="0.2">
      <c r="A37" s="57"/>
      <c r="B37" s="57"/>
      <c r="C37" s="57"/>
      <c r="D37" s="62"/>
      <c r="E37" s="63"/>
      <c r="F37" s="57"/>
      <c r="G37" s="57"/>
      <c r="H37" s="57"/>
      <c r="I37" s="64"/>
      <c r="J37" s="57"/>
      <c r="K37" s="57"/>
      <c r="L37" s="92"/>
      <c r="M37" s="36"/>
    </row>
    <row r="38" spans="1:14" x14ac:dyDescent="0.2">
      <c r="A38" s="57"/>
      <c r="B38" s="57"/>
      <c r="C38" s="65" t="s">
        <v>96</v>
      </c>
      <c r="D38" s="65" t="s">
        <v>136</v>
      </c>
      <c r="E38" s="36"/>
      <c r="F38" s="57"/>
      <c r="G38" s="57"/>
      <c r="H38" s="57"/>
      <c r="I38" s="57"/>
      <c r="J38" s="57"/>
      <c r="K38" s="57"/>
      <c r="L38" s="92"/>
      <c r="M38" s="36"/>
    </row>
    <row r="39" spans="1:14" x14ac:dyDescent="0.2">
      <c r="A39" s="66" t="s">
        <v>97</v>
      </c>
      <c r="B39" s="66"/>
      <c r="C39" s="67" t="s">
        <v>98</v>
      </c>
      <c r="D39" s="66" t="s">
        <v>99</v>
      </c>
      <c r="E39" s="66">
        <v>120.2</v>
      </c>
      <c r="F39" s="40" t="s">
        <v>182</v>
      </c>
      <c r="G39" s="66">
        <v>6</v>
      </c>
      <c r="H39" s="66"/>
      <c r="I39" s="66"/>
      <c r="J39" s="66"/>
      <c r="K39" s="60" t="s">
        <v>39</v>
      </c>
      <c r="L39" s="91" t="s">
        <v>117</v>
      </c>
      <c r="M39" s="36"/>
    </row>
    <row r="40" spans="1:14" x14ac:dyDescent="0.2">
      <c r="A40" s="66" t="s">
        <v>97</v>
      </c>
      <c r="B40" s="44"/>
      <c r="C40" s="67" t="s">
        <v>100</v>
      </c>
      <c r="D40" s="44" t="s">
        <v>101</v>
      </c>
      <c r="E40" s="44">
        <v>259.7</v>
      </c>
      <c r="F40" s="40" t="s">
        <v>182</v>
      </c>
      <c r="G40" s="44">
        <v>11</v>
      </c>
      <c r="H40" s="44"/>
      <c r="I40" s="44"/>
      <c r="J40" s="44"/>
      <c r="K40" s="60" t="s">
        <v>39</v>
      </c>
      <c r="L40" s="91" t="s">
        <v>117</v>
      </c>
      <c r="M40" s="36"/>
    </row>
    <row r="41" spans="1:14" x14ac:dyDescent="0.2">
      <c r="A41" s="66" t="s">
        <v>97</v>
      </c>
      <c r="B41" s="44"/>
      <c r="C41" s="67" t="s">
        <v>102</v>
      </c>
      <c r="D41" s="44" t="s">
        <v>103</v>
      </c>
      <c r="E41" s="44">
        <v>205.8</v>
      </c>
      <c r="F41" s="40" t="s">
        <v>182</v>
      </c>
      <c r="G41" s="44">
        <v>12</v>
      </c>
      <c r="H41" s="44"/>
      <c r="I41" s="44"/>
      <c r="J41" s="44"/>
      <c r="K41" s="60" t="s">
        <v>39</v>
      </c>
      <c r="L41" s="91" t="s">
        <v>117</v>
      </c>
      <c r="M41" s="36"/>
    </row>
    <row r="42" spans="1:14" x14ac:dyDescent="0.2">
      <c r="A42" s="66" t="s">
        <v>97</v>
      </c>
      <c r="B42" s="44"/>
      <c r="C42" s="67" t="s">
        <v>104</v>
      </c>
      <c r="D42" s="44" t="s">
        <v>105</v>
      </c>
      <c r="E42" s="44">
        <v>93</v>
      </c>
      <c r="F42" s="44">
        <v>63</v>
      </c>
      <c r="G42" s="44"/>
      <c r="H42" s="68">
        <v>3</v>
      </c>
      <c r="I42" s="44"/>
      <c r="J42" s="44"/>
      <c r="K42" s="60" t="s">
        <v>39</v>
      </c>
      <c r="L42" s="91" t="s">
        <v>117</v>
      </c>
      <c r="M42" s="88" t="s">
        <v>131</v>
      </c>
    </row>
    <row r="43" spans="1:14" x14ac:dyDescent="0.2">
      <c r="A43" s="66" t="s">
        <v>97</v>
      </c>
      <c r="B43" s="44"/>
      <c r="C43" s="67" t="s">
        <v>104</v>
      </c>
      <c r="D43" s="44" t="s">
        <v>106</v>
      </c>
      <c r="E43" s="44">
        <v>159.9</v>
      </c>
      <c r="F43" s="40" t="s">
        <v>182</v>
      </c>
      <c r="G43" s="44">
        <v>11</v>
      </c>
      <c r="H43" s="44"/>
      <c r="I43" s="44"/>
      <c r="J43" s="44"/>
      <c r="K43" s="60" t="s">
        <v>39</v>
      </c>
      <c r="L43" s="91" t="s">
        <v>117</v>
      </c>
      <c r="M43" s="88"/>
    </row>
    <row r="44" spans="1:14" x14ac:dyDescent="0.2">
      <c r="A44" s="66" t="s">
        <v>31</v>
      </c>
      <c r="B44" s="44"/>
      <c r="C44" s="67" t="s">
        <v>104</v>
      </c>
      <c r="D44" s="44" t="s">
        <v>112</v>
      </c>
      <c r="E44" s="44">
        <v>26</v>
      </c>
      <c r="F44" s="44">
        <v>63</v>
      </c>
      <c r="G44" s="44"/>
      <c r="H44" s="68">
        <v>3</v>
      </c>
      <c r="I44" s="69"/>
      <c r="J44" s="44"/>
      <c r="K44" s="60" t="s">
        <v>39</v>
      </c>
      <c r="L44" s="91" t="s">
        <v>117</v>
      </c>
      <c r="M44" s="88" t="s">
        <v>131</v>
      </c>
      <c r="N44" s="39">
        <f>SUM(E39:E44)</f>
        <v>864.6</v>
      </c>
    </row>
    <row r="45" spans="1:14" x14ac:dyDescent="0.2">
      <c r="A45" s="66" t="s">
        <v>97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92"/>
      <c r="M45" s="36"/>
    </row>
    <row r="46" spans="1:14" x14ac:dyDescent="0.2">
      <c r="A46" s="44"/>
      <c r="B46" s="44"/>
      <c r="C46" s="67" t="s">
        <v>258</v>
      </c>
      <c r="D46" s="44" t="s">
        <v>260</v>
      </c>
      <c r="E46" s="44">
        <v>99.8</v>
      </c>
      <c r="F46" s="40" t="s">
        <v>182</v>
      </c>
      <c r="G46" s="44">
        <v>6</v>
      </c>
      <c r="H46" s="44"/>
      <c r="I46" s="101" t="s">
        <v>262</v>
      </c>
      <c r="J46" s="44"/>
      <c r="K46" s="44" t="s">
        <v>142</v>
      </c>
      <c r="L46" s="91" t="s">
        <v>144</v>
      </c>
      <c r="M46" s="36"/>
    </row>
    <row r="47" spans="1:14" x14ac:dyDescent="0.2">
      <c r="A47" s="44"/>
      <c r="B47" s="44"/>
      <c r="C47" s="67" t="s">
        <v>233</v>
      </c>
      <c r="D47" s="44" t="s">
        <v>145</v>
      </c>
      <c r="E47" s="82">
        <v>157.4</v>
      </c>
      <c r="F47" s="40" t="s">
        <v>182</v>
      </c>
      <c r="G47" s="44">
        <v>6</v>
      </c>
      <c r="H47" s="44"/>
      <c r="I47" s="101" t="s">
        <v>261</v>
      </c>
      <c r="J47" s="44"/>
      <c r="K47" s="44" t="s">
        <v>142</v>
      </c>
      <c r="L47" s="91" t="s">
        <v>143</v>
      </c>
      <c r="M47" s="36"/>
    </row>
    <row r="48" spans="1:14" x14ac:dyDescent="0.2">
      <c r="A48" s="44"/>
      <c r="B48" s="44"/>
      <c r="C48" s="67" t="s">
        <v>234</v>
      </c>
      <c r="D48" s="44" t="s">
        <v>175</v>
      </c>
      <c r="E48" s="82">
        <v>128.69999999999999</v>
      </c>
      <c r="F48" s="40" t="s">
        <v>182</v>
      </c>
      <c r="G48" s="44">
        <v>8</v>
      </c>
      <c r="H48" s="44"/>
      <c r="I48" s="101" t="s">
        <v>261</v>
      </c>
      <c r="J48" s="44"/>
      <c r="K48" s="44" t="s">
        <v>142</v>
      </c>
      <c r="L48" s="91" t="s">
        <v>143</v>
      </c>
      <c r="M48" s="36"/>
    </row>
    <row r="49" spans="1:14" x14ac:dyDescent="0.2">
      <c r="A49" s="44"/>
      <c r="B49" s="44"/>
      <c r="C49" s="67" t="s">
        <v>259</v>
      </c>
      <c r="D49" s="44" t="s">
        <v>174</v>
      </c>
      <c r="E49" s="82">
        <v>9.8000000000000007</v>
      </c>
      <c r="F49" s="40" t="s">
        <v>182</v>
      </c>
      <c r="G49" s="66">
        <v>0</v>
      </c>
      <c r="H49" s="44"/>
      <c r="I49" s="82"/>
      <c r="J49" s="44"/>
      <c r="K49" s="44" t="s">
        <v>142</v>
      </c>
      <c r="L49" s="91" t="s">
        <v>143</v>
      </c>
      <c r="M49" s="36"/>
    </row>
    <row r="50" spans="1:14" x14ac:dyDescent="0.2">
      <c r="A50" s="44"/>
      <c r="B50" s="44"/>
      <c r="C50" s="67" t="s">
        <v>235</v>
      </c>
      <c r="D50" s="44" t="s">
        <v>176</v>
      </c>
      <c r="E50" s="44">
        <v>137.5</v>
      </c>
      <c r="F50" s="40" t="s">
        <v>182</v>
      </c>
      <c r="G50" s="44">
        <v>7</v>
      </c>
      <c r="H50" s="44"/>
      <c r="I50" s="44"/>
      <c r="J50" s="44"/>
      <c r="K50" s="44" t="s">
        <v>142</v>
      </c>
      <c r="L50" s="91" t="s">
        <v>143</v>
      </c>
      <c r="M50" s="36"/>
    </row>
    <row r="51" spans="1:14" x14ac:dyDescent="0.2">
      <c r="C51" s="70" t="s">
        <v>132</v>
      </c>
      <c r="D51" s="70"/>
      <c r="E51" s="71">
        <f>SUM(E2:E50)</f>
        <v>12249.5</v>
      </c>
      <c r="F51" s="70"/>
      <c r="G51" s="70">
        <f>SUM(G2:G50)</f>
        <v>551</v>
      </c>
      <c r="H51" s="70">
        <f>SUM(H2:H50)</f>
        <v>74</v>
      </c>
      <c r="N51" s="51" t="e">
        <f>SUM(N44,#REF!,N31,#REF!)</f>
        <v>#REF!</v>
      </c>
    </row>
    <row r="54" spans="1:14" x14ac:dyDescent="0.2">
      <c r="D54" s="39" t="s">
        <v>189</v>
      </c>
    </row>
    <row r="55" spans="1:14" x14ac:dyDescent="0.2">
      <c r="D55" s="49">
        <v>637.5</v>
      </c>
      <c r="E55" s="45" t="s">
        <v>183</v>
      </c>
      <c r="I55" s="78"/>
      <c r="J55" s="78"/>
    </row>
    <row r="56" spans="1:14" x14ac:dyDescent="0.2">
      <c r="D56" s="49">
        <v>579.70000000000005</v>
      </c>
      <c r="E56" s="45" t="s">
        <v>184</v>
      </c>
      <c r="H56" s="105"/>
      <c r="I56" s="78"/>
      <c r="J56" s="78"/>
    </row>
    <row r="57" spans="1:14" x14ac:dyDescent="0.2">
      <c r="D57" s="49">
        <v>1221.5</v>
      </c>
      <c r="E57" s="45" t="s">
        <v>184</v>
      </c>
      <c r="I57" s="78"/>
      <c r="J57" s="79"/>
      <c r="K57" s="74"/>
    </row>
    <row r="58" spans="1:14" x14ac:dyDescent="0.2">
      <c r="D58" s="75">
        <f>SUM(D55:D57)</f>
        <v>2438.6999999999998</v>
      </c>
      <c r="E58" s="76"/>
      <c r="J58" s="74"/>
    </row>
    <row r="59" spans="1:14" x14ac:dyDescent="0.2">
      <c r="D59" s="77"/>
      <c r="E59" s="77"/>
      <c r="J59" s="74"/>
    </row>
  </sheetData>
  <pageMargins left="0.7" right="0.7" top="0.75" bottom="0.75" header="0.3" footer="0.3"/>
  <pageSetup paperSize="8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I39" sqref="I39"/>
    </sheetView>
  </sheetViews>
  <sheetFormatPr defaultRowHeight="15" x14ac:dyDescent="0.25"/>
  <cols>
    <col min="1" max="1" width="5.85546875" customWidth="1"/>
    <col min="2" max="2" width="20.85546875" customWidth="1"/>
    <col min="3" max="3" width="25.7109375" customWidth="1"/>
    <col min="5" max="5" width="7.140625" customWidth="1"/>
  </cols>
  <sheetData>
    <row r="1" spans="1:7" ht="33.75" x14ac:dyDescent="0.25">
      <c r="A1" s="6" t="s">
        <v>27</v>
      </c>
      <c r="B1" s="6" t="s">
        <v>1</v>
      </c>
      <c r="C1" s="6" t="s">
        <v>2</v>
      </c>
      <c r="D1" s="7" t="s">
        <v>28</v>
      </c>
      <c r="E1" s="6" t="s">
        <v>4</v>
      </c>
      <c r="F1" s="6" t="s">
        <v>29</v>
      </c>
      <c r="G1" s="6" t="s">
        <v>6</v>
      </c>
    </row>
    <row r="2" spans="1:7" ht="22.5" x14ac:dyDescent="0.25">
      <c r="A2" s="8">
        <v>1037</v>
      </c>
      <c r="B2" s="9" t="s">
        <v>127</v>
      </c>
      <c r="C2" s="9" t="s">
        <v>32</v>
      </c>
      <c r="D2" s="10">
        <v>442</v>
      </c>
      <c r="E2" s="8">
        <v>30</v>
      </c>
      <c r="F2" s="8">
        <v>39</v>
      </c>
      <c r="G2" s="34"/>
    </row>
    <row r="3" spans="1:7" x14ac:dyDescent="0.25">
      <c r="A3" s="11">
        <v>1037</v>
      </c>
      <c r="B3" s="12" t="s">
        <v>107</v>
      </c>
      <c r="C3" s="12" t="s">
        <v>108</v>
      </c>
      <c r="D3" s="13">
        <v>226.5</v>
      </c>
      <c r="E3" s="11">
        <v>30</v>
      </c>
      <c r="F3" s="15" t="s">
        <v>26</v>
      </c>
      <c r="G3" s="34"/>
    </row>
    <row r="4" spans="1:7" x14ac:dyDescent="0.25">
      <c r="A4" s="11">
        <v>1037</v>
      </c>
      <c r="B4" s="12" t="s">
        <v>107</v>
      </c>
      <c r="C4" s="12" t="s">
        <v>109</v>
      </c>
      <c r="D4" s="13">
        <v>314</v>
      </c>
      <c r="E4" s="11">
        <v>30</v>
      </c>
      <c r="F4" s="15" t="s">
        <v>26</v>
      </c>
      <c r="G4" s="34"/>
    </row>
    <row r="5" spans="1:7" x14ac:dyDescent="0.25">
      <c r="A5" s="11">
        <v>1037</v>
      </c>
      <c r="B5" s="12" t="s">
        <v>110</v>
      </c>
      <c r="C5" s="12" t="s">
        <v>111</v>
      </c>
      <c r="D5" s="13">
        <v>130.1</v>
      </c>
      <c r="E5" s="11">
        <v>30</v>
      </c>
      <c r="F5" s="15" t="s">
        <v>26</v>
      </c>
      <c r="G5" s="34"/>
    </row>
    <row r="6" spans="1:7" x14ac:dyDescent="0.25">
      <c r="A6" s="11">
        <v>1037</v>
      </c>
      <c r="B6" s="12" t="s">
        <v>129</v>
      </c>
      <c r="C6" s="12" t="s">
        <v>33</v>
      </c>
      <c r="D6" s="16">
        <v>385</v>
      </c>
      <c r="E6" s="11">
        <v>30</v>
      </c>
      <c r="F6" s="11">
        <v>41</v>
      </c>
      <c r="G6" s="35"/>
    </row>
    <row r="7" spans="1:7" x14ac:dyDescent="0.25">
      <c r="A7" s="11">
        <v>1037</v>
      </c>
      <c r="B7" s="12" t="s">
        <v>128</v>
      </c>
      <c r="C7" s="12" t="s">
        <v>34</v>
      </c>
      <c r="D7" s="16">
        <v>172</v>
      </c>
      <c r="E7" s="11">
        <v>30</v>
      </c>
      <c r="F7" s="11">
        <v>8</v>
      </c>
      <c r="G7" s="35"/>
    </row>
    <row r="8" spans="1:7" x14ac:dyDescent="0.25">
      <c r="A8" s="11">
        <v>1037</v>
      </c>
      <c r="B8" s="12" t="s">
        <v>130</v>
      </c>
      <c r="C8" s="12" t="s">
        <v>35</v>
      </c>
      <c r="D8" s="16">
        <v>489</v>
      </c>
      <c r="E8" s="11">
        <v>30</v>
      </c>
      <c r="F8" s="11">
        <v>41</v>
      </c>
      <c r="G8" s="35"/>
    </row>
    <row r="9" spans="1:7" x14ac:dyDescent="0.25">
      <c r="A9" s="11"/>
      <c r="B9" s="17" t="s">
        <v>36</v>
      </c>
      <c r="C9" s="12"/>
      <c r="D9" s="16"/>
      <c r="E9" s="11"/>
      <c r="F9" s="11"/>
      <c r="G9" s="14"/>
    </row>
    <row r="10" spans="1:7" x14ac:dyDescent="0.25">
      <c r="A10" s="11">
        <v>1031</v>
      </c>
      <c r="B10" s="12" t="s">
        <v>37</v>
      </c>
      <c r="C10" s="12" t="s">
        <v>38</v>
      </c>
      <c r="D10" s="16">
        <v>32.6</v>
      </c>
      <c r="E10" s="11">
        <v>30</v>
      </c>
      <c r="F10" s="11">
        <v>2</v>
      </c>
      <c r="G10" s="14"/>
    </row>
    <row r="11" spans="1:7" x14ac:dyDescent="0.25">
      <c r="A11" s="11">
        <v>1031</v>
      </c>
      <c r="B11" s="12" t="s">
        <v>40</v>
      </c>
      <c r="C11" s="12" t="s">
        <v>41</v>
      </c>
      <c r="D11" s="16">
        <v>135.19999999999999</v>
      </c>
      <c r="E11" s="11">
        <v>30</v>
      </c>
      <c r="F11" s="11">
        <v>3</v>
      </c>
      <c r="G11" s="14"/>
    </row>
    <row r="12" spans="1:7" ht="22.5" x14ac:dyDescent="0.25">
      <c r="A12" s="11">
        <v>1031</v>
      </c>
      <c r="B12" s="12" t="s">
        <v>43</v>
      </c>
      <c r="C12" s="12" t="s">
        <v>44</v>
      </c>
      <c r="D12" s="16">
        <v>22.7</v>
      </c>
      <c r="E12" s="11">
        <v>30</v>
      </c>
      <c r="F12" s="11">
        <v>1</v>
      </c>
      <c r="G12" s="14"/>
    </row>
    <row r="13" spans="1:7" x14ac:dyDescent="0.25">
      <c r="A13" s="11">
        <v>1031</v>
      </c>
      <c r="B13" s="12" t="s">
        <v>43</v>
      </c>
      <c r="C13" s="18" t="s">
        <v>45</v>
      </c>
      <c r="D13" s="16">
        <v>232.1</v>
      </c>
      <c r="E13" s="11">
        <v>30</v>
      </c>
      <c r="F13" s="11">
        <v>11</v>
      </c>
      <c r="G13" s="14"/>
    </row>
    <row r="14" spans="1:7" x14ac:dyDescent="0.25">
      <c r="A14" s="11">
        <v>1037</v>
      </c>
      <c r="B14" s="12" t="s">
        <v>46</v>
      </c>
      <c r="C14" s="12" t="s">
        <v>47</v>
      </c>
      <c r="D14" s="16">
        <v>181.6</v>
      </c>
      <c r="E14" s="11">
        <v>30</v>
      </c>
      <c r="F14" s="11">
        <v>8</v>
      </c>
      <c r="G14" s="14"/>
    </row>
    <row r="15" spans="1:7" x14ac:dyDescent="0.25">
      <c r="A15" s="11">
        <v>1037</v>
      </c>
      <c r="B15" s="29" t="s">
        <v>50</v>
      </c>
      <c r="C15" s="12" t="s">
        <v>51</v>
      </c>
      <c r="D15" s="16">
        <v>99.3</v>
      </c>
      <c r="E15" s="11">
        <v>30</v>
      </c>
      <c r="F15" s="11">
        <v>8</v>
      </c>
      <c r="G15" s="14"/>
    </row>
    <row r="16" spans="1:7" x14ac:dyDescent="0.25">
      <c r="A16" s="11">
        <v>1037</v>
      </c>
      <c r="B16" s="12" t="s">
        <v>52</v>
      </c>
      <c r="C16" s="12" t="s">
        <v>53</v>
      </c>
      <c r="D16" s="16">
        <v>598.79999999999995</v>
      </c>
      <c r="E16" s="11">
        <v>30</v>
      </c>
      <c r="F16" s="11">
        <v>25</v>
      </c>
      <c r="G16" s="14"/>
    </row>
    <row r="17" spans="1:7" x14ac:dyDescent="0.25">
      <c r="A17" s="11">
        <v>1037</v>
      </c>
      <c r="B17" s="12" t="s">
        <v>52</v>
      </c>
      <c r="C17" s="12" t="s">
        <v>53</v>
      </c>
      <c r="D17" s="16">
        <v>50.1</v>
      </c>
      <c r="E17" s="19">
        <v>20</v>
      </c>
      <c r="F17" s="11">
        <v>0</v>
      </c>
      <c r="G17" s="14"/>
    </row>
    <row r="18" spans="1:7" x14ac:dyDescent="0.25">
      <c r="A18" s="11">
        <v>1037</v>
      </c>
      <c r="B18" s="12" t="s">
        <v>52</v>
      </c>
      <c r="C18" s="12" t="s">
        <v>55</v>
      </c>
      <c r="D18" s="16">
        <v>166.1</v>
      </c>
      <c r="E18" s="11">
        <v>30</v>
      </c>
      <c r="F18" s="11">
        <v>6</v>
      </c>
      <c r="G18" s="14"/>
    </row>
    <row r="19" spans="1:7" x14ac:dyDescent="0.25">
      <c r="A19" s="11">
        <v>1037</v>
      </c>
      <c r="B19" s="12" t="s">
        <v>56</v>
      </c>
      <c r="C19" s="12" t="s">
        <v>57</v>
      </c>
      <c r="D19" s="16">
        <v>155.6</v>
      </c>
      <c r="E19" s="11">
        <v>30</v>
      </c>
      <c r="F19" s="11">
        <v>16</v>
      </c>
      <c r="G19" s="14"/>
    </row>
    <row r="20" spans="1:7" x14ac:dyDescent="0.25">
      <c r="A20" s="11">
        <v>1037</v>
      </c>
      <c r="B20" s="12" t="s">
        <v>58</v>
      </c>
      <c r="C20" s="12" t="s">
        <v>59</v>
      </c>
      <c r="D20" s="16">
        <v>5.5</v>
      </c>
      <c r="E20" s="11">
        <v>30</v>
      </c>
      <c r="F20" s="11">
        <v>0</v>
      </c>
      <c r="G20" s="14"/>
    </row>
    <row r="21" spans="1:7" x14ac:dyDescent="0.25">
      <c r="A21" s="11">
        <v>1037</v>
      </c>
      <c r="B21" s="12" t="s">
        <v>58</v>
      </c>
      <c r="C21" s="12" t="s">
        <v>60</v>
      </c>
      <c r="D21" s="16">
        <v>32.299999999999997</v>
      </c>
      <c r="E21" s="11">
        <v>30</v>
      </c>
      <c r="F21" s="11">
        <v>1</v>
      </c>
      <c r="G21" s="14"/>
    </row>
    <row r="22" spans="1:7" ht="22.5" x14ac:dyDescent="0.25">
      <c r="A22" s="11">
        <v>1037</v>
      </c>
      <c r="B22" s="12" t="s">
        <v>58</v>
      </c>
      <c r="C22" s="12" t="s">
        <v>61</v>
      </c>
      <c r="D22" s="16">
        <v>76.099999999999994</v>
      </c>
      <c r="E22" s="11">
        <v>63</v>
      </c>
      <c r="F22" s="11">
        <v>0</v>
      </c>
      <c r="G22" s="14">
        <v>3</v>
      </c>
    </row>
    <row r="23" spans="1:7" x14ac:dyDescent="0.25">
      <c r="A23" s="11">
        <v>1037</v>
      </c>
      <c r="B23" s="12" t="s">
        <v>58</v>
      </c>
      <c r="C23" s="12" t="s">
        <v>64</v>
      </c>
      <c r="D23" s="16">
        <v>57.2</v>
      </c>
      <c r="E23" s="11">
        <v>63</v>
      </c>
      <c r="F23" s="11">
        <v>0</v>
      </c>
      <c r="G23" s="14">
        <v>2</v>
      </c>
    </row>
    <row r="24" spans="1:7" x14ac:dyDescent="0.25">
      <c r="A24" s="11"/>
      <c r="B24" s="17" t="s">
        <v>65</v>
      </c>
      <c r="C24" s="12"/>
      <c r="D24" s="20"/>
      <c r="E24" s="11"/>
      <c r="F24" s="11"/>
      <c r="G24" s="11"/>
    </row>
    <row r="25" spans="1:7" x14ac:dyDescent="0.25">
      <c r="A25" s="11">
        <v>1031</v>
      </c>
      <c r="B25" s="12" t="s">
        <v>66</v>
      </c>
      <c r="C25" s="12" t="s">
        <v>67</v>
      </c>
      <c r="D25" s="16">
        <v>577.79999999999995</v>
      </c>
      <c r="E25" s="11">
        <v>30</v>
      </c>
      <c r="F25" s="11">
        <v>41</v>
      </c>
      <c r="G25" s="11"/>
    </row>
    <row r="26" spans="1:7" x14ac:dyDescent="0.25">
      <c r="A26" s="11">
        <v>1037</v>
      </c>
      <c r="B26" s="12" t="s">
        <v>68</v>
      </c>
      <c r="C26" s="12" t="s">
        <v>69</v>
      </c>
      <c r="D26" s="16">
        <v>635.5</v>
      </c>
      <c r="E26" s="11">
        <v>30</v>
      </c>
      <c r="F26" s="11">
        <v>18</v>
      </c>
      <c r="G26" s="11"/>
    </row>
    <row r="27" spans="1:7" ht="22.5" x14ac:dyDescent="0.25">
      <c r="A27" s="11">
        <v>1031</v>
      </c>
      <c r="B27" s="12" t="s">
        <v>70</v>
      </c>
      <c r="C27" s="12" t="s">
        <v>71</v>
      </c>
      <c r="D27" s="16">
        <v>380</v>
      </c>
      <c r="E27" s="11">
        <v>30</v>
      </c>
      <c r="F27" s="11">
        <v>19</v>
      </c>
      <c r="G27" s="11"/>
    </row>
    <row r="28" spans="1:7" x14ac:dyDescent="0.25">
      <c r="A28" s="11">
        <v>1031</v>
      </c>
      <c r="B28" s="12" t="s">
        <v>73</v>
      </c>
      <c r="C28" s="12" t="s">
        <v>74</v>
      </c>
      <c r="D28" s="16">
        <v>146</v>
      </c>
      <c r="E28" s="11">
        <v>30</v>
      </c>
      <c r="F28" s="11">
        <v>2</v>
      </c>
      <c r="G28" s="11"/>
    </row>
    <row r="29" spans="1:7" x14ac:dyDescent="0.25">
      <c r="A29" s="11">
        <v>1037</v>
      </c>
      <c r="B29" s="12" t="s">
        <v>75</v>
      </c>
      <c r="C29" s="12" t="s">
        <v>76</v>
      </c>
      <c r="D29" s="16">
        <v>464</v>
      </c>
      <c r="E29" s="11">
        <v>30</v>
      </c>
      <c r="F29" s="11">
        <v>37</v>
      </c>
      <c r="G29" s="11"/>
    </row>
    <row r="30" spans="1:7" x14ac:dyDescent="0.25">
      <c r="A30" s="11">
        <v>1037</v>
      </c>
      <c r="B30" s="12" t="s">
        <v>77</v>
      </c>
      <c r="C30" s="12" t="s">
        <v>78</v>
      </c>
      <c r="D30" s="16">
        <v>175</v>
      </c>
      <c r="E30" s="11">
        <v>30</v>
      </c>
      <c r="F30" s="11">
        <v>11</v>
      </c>
      <c r="G30" s="11"/>
    </row>
    <row r="31" spans="1:7" x14ac:dyDescent="0.25">
      <c r="A31" s="11">
        <v>1037</v>
      </c>
      <c r="B31" s="12" t="s">
        <v>68</v>
      </c>
      <c r="C31" s="12" t="s">
        <v>80</v>
      </c>
      <c r="D31" s="16">
        <v>74</v>
      </c>
      <c r="E31" s="11">
        <v>30</v>
      </c>
      <c r="F31" s="11">
        <v>5</v>
      </c>
      <c r="G31" s="11"/>
    </row>
    <row r="32" spans="1:7" x14ac:dyDescent="0.25">
      <c r="A32" s="11">
        <v>1037</v>
      </c>
      <c r="B32" s="12" t="s">
        <v>81</v>
      </c>
      <c r="C32" s="12" t="s">
        <v>82</v>
      </c>
      <c r="D32" s="16">
        <v>399.8</v>
      </c>
      <c r="E32" s="11">
        <v>30</v>
      </c>
      <c r="F32" s="11">
        <v>42</v>
      </c>
      <c r="G32" s="2"/>
    </row>
    <row r="33" spans="1:7" x14ac:dyDescent="0.25">
      <c r="A33" s="11">
        <v>1037</v>
      </c>
      <c r="B33" s="12" t="s">
        <v>81</v>
      </c>
      <c r="C33" s="12" t="s">
        <v>84</v>
      </c>
      <c r="D33" s="16">
        <v>39.6</v>
      </c>
      <c r="E33" s="11">
        <v>63</v>
      </c>
      <c r="F33" s="11"/>
      <c r="G33" s="31">
        <v>5</v>
      </c>
    </row>
    <row r="34" spans="1:7" ht="22.5" x14ac:dyDescent="0.25">
      <c r="A34" s="11"/>
      <c r="B34" s="17" t="s">
        <v>85</v>
      </c>
      <c r="C34" s="12" t="s">
        <v>86</v>
      </c>
      <c r="D34" s="16"/>
      <c r="E34" s="11"/>
      <c r="F34" s="11"/>
      <c r="G34" s="11"/>
    </row>
    <row r="35" spans="1:7" ht="22.5" x14ac:dyDescent="0.25">
      <c r="A35" s="11">
        <v>1031</v>
      </c>
      <c r="B35" s="12" t="s">
        <v>87</v>
      </c>
      <c r="C35" s="12" t="s">
        <v>88</v>
      </c>
      <c r="D35" s="16">
        <v>637.5</v>
      </c>
      <c r="E35" s="11" t="s">
        <v>89</v>
      </c>
      <c r="F35" s="11">
        <v>38</v>
      </c>
      <c r="G35" s="11"/>
    </row>
    <row r="36" spans="1:7" x14ac:dyDescent="0.25">
      <c r="A36" s="11">
        <v>1037</v>
      </c>
      <c r="B36" s="12"/>
      <c r="C36" s="12" t="s">
        <v>91</v>
      </c>
      <c r="D36" s="16">
        <v>579.70000000000005</v>
      </c>
      <c r="E36" s="11" t="s">
        <v>92</v>
      </c>
      <c r="F36" s="11"/>
      <c r="G36" s="11"/>
    </row>
    <row r="37" spans="1:7" x14ac:dyDescent="0.25">
      <c r="A37" s="11">
        <v>1037</v>
      </c>
      <c r="B37" s="12"/>
      <c r="C37" s="12" t="s">
        <v>93</v>
      </c>
      <c r="D37" s="16">
        <v>1231.5</v>
      </c>
      <c r="E37" s="11">
        <v>50</v>
      </c>
      <c r="F37" s="11">
        <v>49</v>
      </c>
      <c r="G37" s="11"/>
    </row>
    <row r="38" spans="1:7" x14ac:dyDescent="0.25">
      <c r="A38" s="21">
        <v>1031</v>
      </c>
      <c r="B38" s="22" t="s">
        <v>94</v>
      </c>
      <c r="C38" s="22" t="s">
        <v>95</v>
      </c>
      <c r="D38" s="23">
        <v>1665</v>
      </c>
      <c r="E38" s="21">
        <v>30</v>
      </c>
      <c r="F38" s="21">
        <v>24</v>
      </c>
      <c r="G38" s="21"/>
    </row>
    <row r="39" spans="1:7" x14ac:dyDescent="0.25">
      <c r="A39" s="24"/>
      <c r="B39" s="24"/>
      <c r="C39" s="25"/>
      <c r="D39" s="26"/>
      <c r="E39" s="24"/>
      <c r="F39" s="24"/>
      <c r="G39" s="24"/>
    </row>
    <row r="40" spans="1:7" x14ac:dyDescent="0.25">
      <c r="A40" s="24"/>
      <c r="B40" s="27" t="s">
        <v>96</v>
      </c>
      <c r="C40" s="24"/>
      <c r="D40" s="2"/>
      <c r="E40" s="24"/>
      <c r="F40" s="24"/>
      <c r="G40" s="24"/>
    </row>
    <row r="41" spans="1:7" x14ac:dyDescent="0.25">
      <c r="A41" s="28"/>
      <c r="B41" s="28" t="s">
        <v>98</v>
      </c>
      <c r="C41" s="28" t="s">
        <v>99</v>
      </c>
      <c r="D41" s="28">
        <v>120.2</v>
      </c>
      <c r="E41" s="28">
        <v>30</v>
      </c>
      <c r="F41" s="28">
        <v>6</v>
      </c>
      <c r="G41" s="28"/>
    </row>
    <row r="42" spans="1:7" x14ac:dyDescent="0.25">
      <c r="A42" s="5"/>
      <c r="B42" s="5" t="s">
        <v>100</v>
      </c>
      <c r="C42" s="5" t="s">
        <v>101</v>
      </c>
      <c r="D42" s="5">
        <v>259.7</v>
      </c>
      <c r="E42" s="5">
        <v>30</v>
      </c>
      <c r="F42" s="5">
        <v>11</v>
      </c>
      <c r="G42" s="5"/>
    </row>
    <row r="43" spans="1:7" x14ac:dyDescent="0.25">
      <c r="A43" s="5"/>
      <c r="B43" s="5" t="s">
        <v>102</v>
      </c>
      <c r="C43" s="5" t="s">
        <v>103</v>
      </c>
      <c r="D43" s="5">
        <v>205.8</v>
      </c>
      <c r="E43" s="5">
        <v>30</v>
      </c>
      <c r="F43" s="5">
        <v>12</v>
      </c>
      <c r="G43" s="5"/>
    </row>
    <row r="44" spans="1:7" x14ac:dyDescent="0.25">
      <c r="A44" s="5"/>
      <c r="B44" s="5" t="s">
        <v>104</v>
      </c>
      <c r="C44" s="5" t="s">
        <v>105</v>
      </c>
      <c r="D44" s="5">
        <v>93</v>
      </c>
      <c r="E44" s="5">
        <v>63</v>
      </c>
      <c r="F44" s="5"/>
      <c r="G44" s="30">
        <v>3</v>
      </c>
    </row>
    <row r="45" spans="1:7" x14ac:dyDescent="0.25">
      <c r="A45" s="5"/>
      <c r="B45" s="5" t="s">
        <v>104</v>
      </c>
      <c r="C45" s="5" t="s">
        <v>106</v>
      </c>
      <c r="D45" s="5">
        <v>159.9</v>
      </c>
      <c r="E45" s="5">
        <v>30</v>
      </c>
      <c r="F45" s="5">
        <v>11</v>
      </c>
      <c r="G45" s="5"/>
    </row>
    <row r="46" spans="1:7" x14ac:dyDescent="0.25">
      <c r="A46" s="5"/>
      <c r="B46" s="5" t="s">
        <v>104</v>
      </c>
      <c r="C46" s="5" t="s">
        <v>112</v>
      </c>
      <c r="D46" s="5">
        <v>26</v>
      </c>
      <c r="E46" s="5">
        <v>63</v>
      </c>
      <c r="F46" s="5"/>
      <c r="G46" s="30">
        <v>3</v>
      </c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1"/>
      <c r="B51" s="32" t="s">
        <v>132</v>
      </c>
      <c r="C51" s="32"/>
      <c r="D51" s="33">
        <f>SUM(D2:D50)</f>
        <v>11873.800000000001</v>
      </c>
      <c r="E51" s="32"/>
      <c r="F51" s="32">
        <f>SUM(F2:F50)</f>
        <v>536</v>
      </c>
      <c r="G51" s="32">
        <f>SUM(G2:G50)</f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3" sqref="L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BKISZ VII.</vt:lpstr>
      <vt:lpstr>III kerület</vt:lpstr>
      <vt:lpstr>Munka 1</vt:lpstr>
      <vt:lpstr>Munka2</vt:lpstr>
      <vt:lpstr>'BKISZ VII.'!Nyomtatási_terület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Jávor László</dc:creator>
  <cp:lastModifiedBy>Gál Tibor</cp:lastModifiedBy>
  <cp:lastPrinted>2018-02-08T13:49:48Z</cp:lastPrinted>
  <dcterms:created xsi:type="dcterms:W3CDTF">2016-03-04T14:21:34Z</dcterms:created>
  <dcterms:modified xsi:type="dcterms:W3CDTF">2019-01-07T10:13:05Z</dcterms:modified>
</cp:coreProperties>
</file>